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M\2026\"/>
    </mc:Choice>
  </mc:AlternateContent>
  <xr:revisionPtr revIDLastSave="0" documentId="13_ncr:1_{428CB739-ACF6-4591-942A-AE17139A4E71}" xr6:coauthVersionLast="47" xr6:coauthVersionMax="47" xr10:uidLastSave="{00000000-0000-0000-0000-000000000000}"/>
  <bookViews>
    <workbookView xWindow="-120" yWindow="-120" windowWidth="29040" windowHeight="15840" activeTab="2" xr2:uid="{8460202D-132D-4A6F-8034-B2B9FD4A6F0F}"/>
  </bookViews>
  <sheets>
    <sheet name="Data Gretl" sheetId="1" r:id="rId1"/>
    <sheet name="Data excel" sheetId="2" r:id="rId2"/>
    <sheet name="statisticke testovan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C33" i="3" s="1"/>
  <c r="E30" i="3"/>
  <c r="C32" i="3" s="1"/>
  <c r="E35" i="3" s="1"/>
  <c r="E36" i="3" s="1"/>
  <c r="C29" i="3"/>
  <c r="B29" i="3"/>
</calcChain>
</file>

<file path=xl/sharedStrings.xml><?xml version="1.0" encoding="utf-8"?>
<sst xmlns="http://schemas.openxmlformats.org/spreadsheetml/2006/main" count="81" uniqueCount="59">
  <si>
    <t>Rok</t>
  </si>
  <si>
    <t>Sp DM</t>
  </si>
  <si>
    <t>SpC DM</t>
  </si>
  <si>
    <t>SpC HM</t>
  </si>
  <si>
    <t>SpC VM</t>
  </si>
  <si>
    <t>Příjem*</t>
  </si>
  <si>
    <t>(kg/os,/rok)</t>
  </si>
  <si>
    <t>(Kč/kg)</t>
  </si>
  <si>
    <t>(Kč)</t>
  </si>
  <si>
    <t>Označení</t>
  </si>
  <si>
    <t>* průměrná hrubá měsíční mzda</t>
  </si>
  <si>
    <t>y1</t>
  </si>
  <si>
    <t>x1</t>
  </si>
  <si>
    <t>x2</t>
  </si>
  <si>
    <t>x3</t>
  </si>
  <si>
    <t>x4</t>
  </si>
  <si>
    <t>X</t>
  </si>
  <si>
    <t>y</t>
  </si>
  <si>
    <t>XT</t>
  </si>
  <si>
    <t>XTX</t>
  </si>
  <si>
    <t>(XTX)-1</t>
  </si>
  <si>
    <t>XTy</t>
  </si>
  <si>
    <t>gama</t>
  </si>
  <si>
    <t>u</t>
  </si>
  <si>
    <r>
      <t>u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</si>
  <si>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testování významnosti parametrů</t>
  </si>
  <si>
    <t>t-test</t>
  </si>
  <si>
    <t>výpočet t-hodnoty</t>
  </si>
  <si>
    <t>t - test</t>
  </si>
  <si>
    <t>odhad konfidenčního intervalu parametrů</t>
  </si>
  <si>
    <t>skutečná</t>
  </si>
  <si>
    <t>teoretická</t>
  </si>
  <si>
    <t>1.krok</t>
  </si>
  <si>
    <t>min.</t>
  </si>
  <si>
    <t>max.</t>
  </si>
  <si>
    <r>
      <rPr>
        <sz val="11"/>
        <color theme="1"/>
        <rFont val="Calibri"/>
        <family val="2"/>
        <charset val="238"/>
      </rPr>
      <t>ƴ</t>
    </r>
    <r>
      <rPr>
        <vertAlign val="subscript"/>
        <sz val="11"/>
        <color theme="1"/>
        <rFont val="Calibri"/>
        <family val="2"/>
        <charset val="238"/>
      </rPr>
      <t>0</t>
    </r>
  </si>
  <si>
    <t>konstanta</t>
  </si>
  <si>
    <r>
      <t>ƴ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</si>
  <si>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parametr SpC DM</t>
  </si>
  <si>
    <r>
      <t>ƴ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</si>
  <si>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parametr SpC HM</t>
  </si>
  <si>
    <r>
      <t>ƴ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</si>
  <si>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parametr SpC VM</t>
  </si>
  <si>
    <r>
      <t>ƴ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</si>
  <si>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parametr Prij</t>
  </si>
  <si>
    <t>2.krok</t>
  </si>
  <si>
    <t>korigovaný reziduální rozptyl</t>
  </si>
  <si>
    <t>3.krok</t>
  </si>
  <si>
    <t>4.krok</t>
  </si>
  <si>
    <t>5. krok</t>
  </si>
  <si>
    <t>významný</t>
  </si>
  <si>
    <t>parametry odvozené BMNČ</t>
  </si>
  <si>
    <t>Průměr</t>
  </si>
  <si>
    <t>Suma</t>
  </si>
  <si>
    <t>reziduální rozptyl</t>
  </si>
  <si>
    <t>celkový rozptyl</t>
  </si>
  <si>
    <t>koeficient determinace</t>
  </si>
  <si>
    <t>korigovaný koeficient determinace</t>
  </si>
  <si>
    <r>
      <t>kritická hodnota t</t>
    </r>
    <r>
      <rPr>
        <b/>
        <vertAlign val="subscript"/>
        <sz val="11"/>
        <color theme="1"/>
        <rFont val="Calibri"/>
        <family val="2"/>
        <charset val="238"/>
      </rPr>
      <t>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</si>
</sst>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0" fillId="0" borderId="2" xfId="0" applyBorder="1"/>
    <xf numFmtId="0" fontId="0" fillId="0" borderId="23" xfId="0" applyBorder="1"/>
    <xf numFmtId="0" fontId="0" fillId="2" borderId="2" xfId="0" applyFill="1" applyBorder="1"/>
    <xf numFmtId="0" fontId="0" fillId="2" borderId="23" xfId="0" applyFill="1" applyBorder="1"/>
    <xf numFmtId="0" fontId="0" fillId="0" borderId="14" xfId="0" applyBorder="1" applyAlignment="1">
      <alignment horizontal="right"/>
    </xf>
    <xf numFmtId="0" fontId="0" fillId="2" borderId="0" xfId="0" applyFill="1"/>
    <xf numFmtId="0" fontId="0" fillId="2" borderId="15" xfId="0" applyFill="1" applyBorder="1"/>
    <xf numFmtId="0" fontId="0" fillId="0" borderId="24" xfId="0" applyBorder="1" applyAlignment="1">
      <alignment horizontal="right"/>
    </xf>
    <xf numFmtId="0" fontId="0" fillId="0" borderId="4" xfId="0" applyBorder="1"/>
    <xf numFmtId="0" fontId="0" fillId="0" borderId="25" xfId="0" applyBorder="1"/>
    <xf numFmtId="0" fontId="0" fillId="2" borderId="4" xfId="0" applyFill="1" applyBorder="1"/>
    <xf numFmtId="0" fontId="0" fillId="2" borderId="25" xfId="0" applyFill="1" applyBorder="1"/>
    <xf numFmtId="0" fontId="0" fillId="3" borderId="26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1" fillId="0" borderId="13" xfId="0" applyFont="1" applyBorder="1"/>
    <xf numFmtId="4" fontId="1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22" xfId="0" applyFont="1" applyBorder="1"/>
    <xf numFmtId="0" fontId="1" fillId="0" borderId="2" xfId="0" applyFont="1" applyBorder="1"/>
    <xf numFmtId="0" fontId="1" fillId="7" borderId="23" xfId="0" applyFont="1" applyFill="1" applyBorder="1"/>
    <xf numFmtId="0" fontId="1" fillId="0" borderId="0" xfId="0" applyFont="1"/>
    <xf numFmtId="0" fontId="1" fillId="0" borderId="24" xfId="0" applyFont="1" applyBorder="1"/>
    <xf numFmtId="0" fontId="1" fillId="0" borderId="4" xfId="0" applyFont="1" applyBorder="1"/>
    <xf numFmtId="0" fontId="1" fillId="8" borderId="25" xfId="0" applyFont="1" applyFill="1" applyBorder="1"/>
    <xf numFmtId="0" fontId="1" fillId="9" borderId="23" xfId="0" applyFont="1" applyFill="1" applyBorder="1"/>
    <xf numFmtId="0" fontId="1" fillId="10" borderId="2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11" borderId="2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2</xdr:row>
          <xdr:rowOff>161925</xdr:rowOff>
        </xdr:from>
        <xdr:to>
          <xdr:col>10</xdr:col>
          <xdr:colOff>66675</xdr:colOff>
          <xdr:row>4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66A025B-8076-4405-A9C1-20FFA503E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47625</xdr:colOff>
      <xdr:row>0</xdr:row>
      <xdr:rowOff>104775</xdr:rowOff>
    </xdr:from>
    <xdr:to>
      <xdr:col>7</xdr:col>
      <xdr:colOff>0</xdr:colOff>
      <xdr:row>1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CB0CB68-F103-4FD6-9272-DA6705DB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04775"/>
          <a:ext cx="561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0</xdr:row>
      <xdr:rowOff>85725</xdr:rowOff>
    </xdr:from>
    <xdr:to>
      <xdr:col>5</xdr:col>
      <xdr:colOff>533400</xdr:colOff>
      <xdr:row>1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E210978-2D57-4071-857D-77667395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5725"/>
          <a:ext cx="3810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552450</xdr:colOff>
      <xdr:row>11</xdr:row>
      <xdr:rowOff>121920</xdr:rowOff>
    </xdr:from>
    <xdr:to>
      <xdr:col>12</xdr:col>
      <xdr:colOff>340209</xdr:colOff>
      <xdr:row>15</xdr:row>
      <xdr:rowOff>27690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Object 3">
              <a:extLst>
                <a:ext uri="{FF2B5EF4-FFF2-40B4-BE49-F238E27FC236}">
                  <a16:creationId xmlns:a16="http://schemas.microsoft.com/office/drawing/2014/main" id="{7334CB2F-C85E-4207-ABB3-7617087069DE}"/>
                </a:ext>
              </a:extLst>
            </xdr:cNvPr>
            <xdr:cNvSpPr txBox="1"/>
          </xdr:nvSpPr>
          <xdr:spPr>
            <a:xfrm>
              <a:off x="5486400" y="2446020"/>
              <a:ext cx="2226159" cy="677295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𝑖𝑖</m:t>
                        </m:r>
                      </m:sub>
                    </m:sSub>
                    <m:r>
                      <a:rPr lang="cs-CZ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bar>
                      <m:barPr>
                        <m:pos m:val="top"/>
                        <m:ctrlP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sSubSup>
                          <m:sSubSupPr>
                            <m:ctrlP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𝑢</m:t>
                            </m:r>
                          </m:sub>
                          <m:sup>
                            <m: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bar>
                    <m:sSup>
                      <m:sSupPr>
                        <m:ctrlP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cs-CZ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  <m:sup>
                                <m:r>
                                  <a:rPr lang="cs-CZ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sup>
                            </m:sSup>
                            <m: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d>
                      </m:e>
                      <m:sup>
                        <m: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cs-CZ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cs-CZ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plcHide m:val="on"/>
                            <m:mcs>
                              <m:mc>
                                <m:mcPr>
                                  <m:count m:val="3"/>
                                  <m:mcJc m:val="center"/>
                                </m:mcPr>
                              </m:mc>
                            </m:mcs>
                            <m:ctrlPr>
                              <a:rPr lang="cs-CZ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  <m:t>𝑆</m:t>
                                  </m:r>
                                </m:e>
                                <m:sub>
                                  <m: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  <m:t>11</m:t>
                                  </m:r>
                                </m:sub>
                              </m:sSub>
                            </m:e>
                            <m:e>
                              <m:r>
                                <a:rPr lang="cs-CZ" i="1">
                                  <a:solidFill>
                                    <a:srgbClr val="000000"/>
                                  </a:solidFill>
                                  <a:latin typeface="Cambria Math" panose="02040503050406030204" pitchFamily="18" charset="0"/>
                                </a:rPr>
                                <m:t>…</m:t>
                              </m:r>
                            </m:e>
                            <m:e/>
                          </m:mr>
                          <m:mr>
                            <m:e>
                              <m:r>
                                <a:rPr lang="cs-CZ" i="1">
                                  <a:solidFill>
                                    <a:srgbClr val="000000"/>
                                  </a:solidFill>
                                  <a:latin typeface="Cambria Math" panose="02040503050406030204" pitchFamily="18" charset="0"/>
                                </a:rPr>
                                <m:t>⋮</m:t>
                              </m:r>
                            </m:e>
                            <m:e>
                              <m:r>
                                <a:rPr lang="cs-CZ" i="1">
                                  <a:solidFill>
                                    <a:srgbClr val="000000"/>
                                  </a:solidFill>
                                  <a:latin typeface="Cambria Math" panose="02040503050406030204" pitchFamily="18" charset="0"/>
                                </a:rPr>
                                <m:t>⋱</m:t>
                              </m:r>
                            </m:e>
                            <m:e>
                              <m:r>
                                <a:rPr lang="cs-CZ" i="1">
                                  <a:solidFill>
                                    <a:srgbClr val="000000"/>
                                  </a:solidFill>
                                  <a:latin typeface="Cambria Math" panose="02040503050406030204" pitchFamily="18" charset="0"/>
                                </a:rPr>
                                <m:t>⋮</m:t>
                              </m:r>
                            </m:e>
                          </m:mr>
                          <m:mr>
                            <m:e/>
                            <m:e>
                              <m:r>
                                <a:rPr lang="cs-CZ" i="1">
                                  <a:solidFill>
                                    <a:srgbClr val="000000"/>
                                  </a:solidFill>
                                  <a:latin typeface="Cambria Math" panose="02040503050406030204" pitchFamily="18" charset="0"/>
                                </a:rPr>
                                <m:t>⋯</m:t>
                              </m:r>
                            </m:e>
                            <m:e>
                              <m:sSub>
                                <m:sSubPr>
                                  <m:ctrlP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  <m:t>𝑆</m:t>
                                  </m:r>
                                </m:e>
                                <m:sub>
                                  <m:r>
                                    <a:rPr lang="cs-CZ" i="1">
                                      <a:solidFill>
                                        <a:srgbClr val="000000"/>
                                      </a:solidFill>
                                      <a:latin typeface="Cambria Math" panose="02040503050406030204" pitchFamily="18" charset="0"/>
                                    </a:rPr>
                                    <m:t>𝑖𝑖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</m:oMath>
                </m:oMathPara>
              </a14:m>
              <a:endParaRPr lang="cs-CZ"/>
            </a:p>
          </xdr:txBody>
        </xdr:sp>
      </mc:Choice>
      <mc:Fallback>
        <xdr:sp macro="" textlink="">
          <xdr:nvSpPr>
            <xdr:cNvPr id="4" name="Object 3">
              <a:extLst>
                <a:ext uri="{FF2B5EF4-FFF2-40B4-BE49-F238E27FC236}">
                  <a16:creationId xmlns:a16="http://schemas.microsoft.com/office/drawing/2014/main" id="{7334CB2F-C85E-4207-ABB3-7617087069DE}"/>
                </a:ext>
              </a:extLst>
            </xdr:cNvPr>
            <xdr:cNvSpPr txBox="1"/>
          </xdr:nvSpPr>
          <xdr:spPr>
            <a:xfrm>
              <a:off x="5486400" y="2446020"/>
              <a:ext cx="2226159" cy="677295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cs-CZ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𝑆_𝑖𝑖=¯(𝑆_𝑢^2 ) (𝑋^𝑇 𝑋)^(−1)=(■(𝑆_11&amp;…&amp;@⋮&amp;⋱&amp;⋮@&amp;⋯&amp;𝑆_𝑖𝑖 ))</a:t>
              </a:r>
              <a:endParaRPr lang="cs-CZ"/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17</xdr:row>
          <xdr:rowOff>133350</xdr:rowOff>
        </xdr:from>
        <xdr:to>
          <xdr:col>10</xdr:col>
          <xdr:colOff>57150</xdr:colOff>
          <xdr:row>19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F2D8706-20C8-42E9-BE7C-1D8906091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20</xdr:row>
          <xdr:rowOff>47625</xdr:rowOff>
        </xdr:from>
        <xdr:to>
          <xdr:col>13</xdr:col>
          <xdr:colOff>495300</xdr:colOff>
          <xdr:row>22</xdr:row>
          <xdr:rowOff>152400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C3DC4CB-2005-40F5-B5C9-540FC6C06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1</xdr:row>
      <xdr:rowOff>161925</xdr:rowOff>
    </xdr:from>
    <xdr:to>
      <xdr:col>21</xdr:col>
      <xdr:colOff>400050</xdr:colOff>
      <xdr:row>2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BF2CE-A746-43DB-95D3-AC9A7B8B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352425"/>
          <a:ext cx="1514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6354-8C3E-46C8-A97A-45C75CEC49A5}">
  <dimension ref="A1:E27"/>
  <sheetViews>
    <sheetView topLeftCell="A30" workbookViewId="0">
      <selection activeCell="E2" sqref="E2"/>
    </sheetView>
  </sheetViews>
  <sheetFormatPr defaultRowHeight="15" x14ac:dyDescent="0.25"/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s="20">
        <v>11.7</v>
      </c>
      <c r="B2">
        <v>50.75</v>
      </c>
      <c r="C2">
        <v>88.42</v>
      </c>
      <c r="D2">
        <v>93.37</v>
      </c>
      <c r="E2">
        <v>5.9039999999999999</v>
      </c>
    </row>
    <row r="3" spans="1:5" x14ac:dyDescent="0.25">
      <c r="A3" s="20">
        <v>11.6</v>
      </c>
      <c r="B3">
        <v>56.27</v>
      </c>
      <c r="C3">
        <v>118.93</v>
      </c>
      <c r="D3">
        <v>116.69</v>
      </c>
      <c r="E3">
        <v>7.0039999999999996</v>
      </c>
    </row>
    <row r="4" spans="1:5" x14ac:dyDescent="0.25">
      <c r="A4" s="20">
        <v>13</v>
      </c>
      <c r="B4">
        <v>48.85</v>
      </c>
      <c r="C4">
        <v>127.14</v>
      </c>
      <c r="D4">
        <v>121.47</v>
      </c>
      <c r="E4">
        <v>8.3070000000000004</v>
      </c>
    </row>
    <row r="5" spans="1:5" x14ac:dyDescent="0.25">
      <c r="A5" s="20">
        <v>13.6</v>
      </c>
      <c r="B5">
        <v>59.37</v>
      </c>
      <c r="C5">
        <v>128.68</v>
      </c>
      <c r="D5">
        <v>125.01</v>
      </c>
      <c r="E5">
        <v>9.8249999999999993</v>
      </c>
    </row>
    <row r="6" spans="1:5" x14ac:dyDescent="0.25">
      <c r="A6" s="20">
        <v>15.3</v>
      </c>
      <c r="B6">
        <v>65.27</v>
      </c>
      <c r="C6">
        <v>134.63</v>
      </c>
      <c r="D6">
        <v>127.14</v>
      </c>
      <c r="E6">
        <v>10.802</v>
      </c>
    </row>
    <row r="7" spans="1:5" x14ac:dyDescent="0.25">
      <c r="A7" s="20">
        <v>17.899999999999999</v>
      </c>
      <c r="B7">
        <v>52.9</v>
      </c>
      <c r="C7">
        <v>139.38</v>
      </c>
      <c r="D7">
        <v>106.22</v>
      </c>
      <c r="E7">
        <v>11.801</v>
      </c>
    </row>
    <row r="8" spans="1:5" x14ac:dyDescent="0.25">
      <c r="A8" s="20">
        <v>20.5</v>
      </c>
      <c r="B8">
        <v>46.49</v>
      </c>
      <c r="C8">
        <v>139.25</v>
      </c>
      <c r="D8">
        <v>111.2</v>
      </c>
      <c r="E8">
        <v>12.797000000000001</v>
      </c>
    </row>
    <row r="9" spans="1:5" x14ac:dyDescent="0.25">
      <c r="A9" s="20">
        <v>22.3</v>
      </c>
      <c r="B9">
        <v>61.65</v>
      </c>
      <c r="C9">
        <v>153.66</v>
      </c>
      <c r="D9">
        <v>123.76</v>
      </c>
      <c r="E9">
        <v>13.593999999999999</v>
      </c>
    </row>
    <row r="10" spans="1:5" x14ac:dyDescent="0.25">
      <c r="A10" s="20">
        <v>22.9</v>
      </c>
      <c r="B10">
        <v>60.55</v>
      </c>
      <c r="C10">
        <v>143.08000000000001</v>
      </c>
      <c r="D10">
        <v>129.19</v>
      </c>
      <c r="E10">
        <v>14.75</v>
      </c>
    </row>
    <row r="11" spans="1:5" x14ac:dyDescent="0.25">
      <c r="A11" s="20">
        <v>23.9</v>
      </c>
      <c r="B11">
        <v>46.23</v>
      </c>
      <c r="C11">
        <v>144.38</v>
      </c>
      <c r="D11">
        <v>100.79</v>
      </c>
      <c r="E11">
        <v>15.911</v>
      </c>
    </row>
    <row r="12" spans="1:5" x14ac:dyDescent="0.25">
      <c r="A12" s="20">
        <v>23.8</v>
      </c>
      <c r="B12">
        <v>53.6</v>
      </c>
      <c r="C12">
        <v>144.71</v>
      </c>
      <c r="D12">
        <v>107</v>
      </c>
      <c r="E12">
        <v>16.905000000000001</v>
      </c>
    </row>
    <row r="13" spans="1:5" x14ac:dyDescent="0.25">
      <c r="A13" s="20">
        <v>25.3</v>
      </c>
      <c r="B13">
        <v>51.8</v>
      </c>
      <c r="C13">
        <v>153.72999999999999</v>
      </c>
      <c r="D13">
        <v>113.31</v>
      </c>
      <c r="E13">
        <v>18.024999999999999</v>
      </c>
    </row>
    <row r="14" spans="1:5" x14ac:dyDescent="0.25">
      <c r="A14" s="20">
        <v>26.1</v>
      </c>
      <c r="B14">
        <v>51.6</v>
      </c>
      <c r="C14">
        <v>160.41999999999999</v>
      </c>
      <c r="D14">
        <v>104.2</v>
      </c>
      <c r="E14">
        <v>18.283000000000001</v>
      </c>
    </row>
    <row r="15" spans="1:5" x14ac:dyDescent="0.25">
      <c r="A15" s="20">
        <v>25.9</v>
      </c>
      <c r="B15">
        <v>44.3</v>
      </c>
      <c r="C15">
        <v>167.41</v>
      </c>
      <c r="D15">
        <v>105.82</v>
      </c>
      <c r="E15">
        <v>19.446999999999999</v>
      </c>
    </row>
    <row r="16" spans="1:5" x14ac:dyDescent="0.25">
      <c r="A16" s="20">
        <v>24.9</v>
      </c>
      <c r="B16">
        <v>61.47</v>
      </c>
      <c r="C16">
        <v>169.66</v>
      </c>
      <c r="D16">
        <v>103.66</v>
      </c>
      <c r="E16">
        <v>20.927</v>
      </c>
    </row>
    <row r="17" spans="1:5" x14ac:dyDescent="0.25">
      <c r="A17" s="20">
        <v>25</v>
      </c>
      <c r="B17">
        <v>58.99</v>
      </c>
      <c r="C17">
        <v>176.17</v>
      </c>
      <c r="D17">
        <v>108.23</v>
      </c>
      <c r="E17">
        <v>22.652999999999999</v>
      </c>
    </row>
    <row r="18" spans="1:5" x14ac:dyDescent="0.25">
      <c r="A18" s="20">
        <v>24.8</v>
      </c>
      <c r="B18">
        <v>56.18</v>
      </c>
      <c r="C18">
        <v>177.88</v>
      </c>
      <c r="D18">
        <v>103.63</v>
      </c>
      <c r="E18">
        <v>23.425000000000001</v>
      </c>
    </row>
    <row r="19" spans="1:5" x14ac:dyDescent="0.25">
      <c r="A19" s="20">
        <v>24.5</v>
      </c>
      <c r="B19">
        <v>58.63</v>
      </c>
      <c r="C19">
        <v>175.27</v>
      </c>
      <c r="D19">
        <v>97.14</v>
      </c>
      <c r="E19">
        <v>23.902999999999999</v>
      </c>
    </row>
    <row r="20" spans="1:5" x14ac:dyDescent="0.25">
      <c r="A20" s="20">
        <v>24.53</v>
      </c>
      <c r="B20">
        <v>58.49</v>
      </c>
      <c r="C20">
        <v>187.21</v>
      </c>
      <c r="D20">
        <v>104.73</v>
      </c>
      <c r="E20">
        <v>24.466000000000001</v>
      </c>
    </row>
    <row r="21" spans="1:5" x14ac:dyDescent="0.25">
      <c r="A21" s="20">
        <v>25.19</v>
      </c>
      <c r="B21">
        <v>65.52</v>
      </c>
      <c r="C21">
        <v>205.25</v>
      </c>
      <c r="D21">
        <v>115.19</v>
      </c>
      <c r="E21">
        <v>25.1</v>
      </c>
    </row>
    <row r="22" spans="1:5" x14ac:dyDescent="0.25">
      <c r="A22" s="20">
        <v>24.32</v>
      </c>
      <c r="B22">
        <v>69.63</v>
      </c>
      <c r="C22">
        <v>208.48</v>
      </c>
      <c r="D22">
        <v>118.59</v>
      </c>
      <c r="E22">
        <v>25.050999999999998</v>
      </c>
    </row>
    <row r="23" spans="1:5" x14ac:dyDescent="0.25">
      <c r="A23" s="20">
        <v>24.89</v>
      </c>
      <c r="B23">
        <v>70.55</v>
      </c>
      <c r="C23">
        <v>203.07</v>
      </c>
      <c r="D23">
        <v>112.48</v>
      </c>
      <c r="E23">
        <v>25.753</v>
      </c>
    </row>
    <row r="24" spans="1:5" x14ac:dyDescent="0.25">
      <c r="A24" s="20">
        <v>26.03</v>
      </c>
      <c r="B24">
        <v>66.3</v>
      </c>
      <c r="C24">
        <v>200.64</v>
      </c>
      <c r="D24">
        <v>107.41</v>
      </c>
      <c r="E24">
        <v>26.629000000000001</v>
      </c>
    </row>
    <row r="25" spans="1:5" x14ac:dyDescent="0.25">
      <c r="A25" s="20">
        <v>26.78</v>
      </c>
      <c r="B25">
        <v>64.87</v>
      </c>
      <c r="C25">
        <v>207.71</v>
      </c>
      <c r="D25">
        <v>116.48</v>
      </c>
      <c r="E25">
        <v>27.79</v>
      </c>
    </row>
    <row r="26" spans="1:5" x14ac:dyDescent="0.25">
      <c r="A26" s="20">
        <v>27.27</v>
      </c>
      <c r="B26">
        <v>67.64</v>
      </c>
      <c r="C26">
        <v>213.06</v>
      </c>
      <c r="D26">
        <v>117.67</v>
      </c>
      <c r="E26">
        <v>29.635000000000002</v>
      </c>
    </row>
    <row r="27" spans="1:5" x14ac:dyDescent="0.25">
      <c r="A27" s="20">
        <v>28.4</v>
      </c>
      <c r="B27">
        <v>67.739999999999995</v>
      </c>
      <c r="C27">
        <v>222.23</v>
      </c>
      <c r="D27">
        <v>115.94</v>
      </c>
      <c r="E27">
        <v>32.085999999999999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BAB8-40C9-416F-A299-31C634534403}">
  <dimension ref="A1:Z73"/>
  <sheetViews>
    <sheetView topLeftCell="A44" workbookViewId="0">
      <selection activeCell="J77" sqref="J77"/>
    </sheetView>
  </sheetViews>
  <sheetFormatPr defaultRowHeight="15" x14ac:dyDescent="0.25"/>
  <cols>
    <col min="2" max="6" width="11.140625" customWidth="1"/>
  </cols>
  <sheetData>
    <row r="1" spans="1:6" x14ac:dyDescent="0.25">
      <c r="A1" s="26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</row>
    <row r="2" spans="1:6" ht="15.75" thickBot="1" x14ac:dyDescent="0.3">
      <c r="A2" s="27"/>
      <c r="B2" s="3" t="s">
        <v>6</v>
      </c>
      <c r="C2" s="4" t="s">
        <v>7</v>
      </c>
      <c r="D2" s="3" t="s">
        <v>7</v>
      </c>
      <c r="E2" s="4" t="s">
        <v>7</v>
      </c>
      <c r="F2" s="3" t="s">
        <v>8</v>
      </c>
    </row>
    <row r="3" spans="1:6" x14ac:dyDescent="0.25">
      <c r="A3" s="24" t="s">
        <v>9</v>
      </c>
      <c r="B3" s="24" t="s">
        <v>11</v>
      </c>
      <c r="C3" s="24" t="s">
        <v>12</v>
      </c>
      <c r="D3" s="24" t="s">
        <v>13</v>
      </c>
      <c r="E3" s="24" t="s">
        <v>14</v>
      </c>
      <c r="F3" s="24" t="s">
        <v>15</v>
      </c>
    </row>
    <row r="4" spans="1:6" ht="15.75" thickBot="1" x14ac:dyDescent="0.3">
      <c r="A4" s="25"/>
      <c r="B4" s="25"/>
      <c r="C4" s="25"/>
      <c r="D4" s="25"/>
      <c r="E4" s="25"/>
      <c r="F4" s="25"/>
    </row>
    <row r="5" spans="1:6" x14ac:dyDescent="0.25">
      <c r="A5" s="6">
        <v>1993</v>
      </c>
      <c r="B5" s="6">
        <v>11.7</v>
      </c>
      <c r="C5" s="7">
        <v>50.75</v>
      </c>
      <c r="D5" s="6">
        <v>88.42</v>
      </c>
      <c r="E5" s="7">
        <v>93.37</v>
      </c>
      <c r="F5" s="8">
        <v>5904</v>
      </c>
    </row>
    <row r="6" spans="1:6" x14ac:dyDescent="0.25">
      <c r="A6" s="9">
        <v>1994</v>
      </c>
      <c r="B6" s="9">
        <v>11.6</v>
      </c>
      <c r="C6" s="9">
        <v>56.27</v>
      </c>
      <c r="D6" s="9">
        <v>118.93</v>
      </c>
      <c r="E6" s="10">
        <v>116.69</v>
      </c>
      <c r="F6" s="11">
        <v>7004</v>
      </c>
    </row>
    <row r="7" spans="1:6" x14ac:dyDescent="0.25">
      <c r="A7" s="9">
        <v>1995</v>
      </c>
      <c r="B7" s="12">
        <v>13</v>
      </c>
      <c r="C7" s="10">
        <v>48.85</v>
      </c>
      <c r="D7" s="9">
        <v>127.14</v>
      </c>
      <c r="E7" s="9">
        <v>121.47</v>
      </c>
      <c r="F7" s="11">
        <v>8307</v>
      </c>
    </row>
    <row r="8" spans="1:6" x14ac:dyDescent="0.25">
      <c r="A8" s="9">
        <v>1996</v>
      </c>
      <c r="B8" s="9">
        <v>13.6</v>
      </c>
      <c r="C8" s="9">
        <v>59.37</v>
      </c>
      <c r="D8" s="9">
        <v>128.68</v>
      </c>
      <c r="E8" s="9">
        <v>125.01</v>
      </c>
      <c r="F8" s="11">
        <v>9825</v>
      </c>
    </row>
    <row r="9" spans="1:6" x14ac:dyDescent="0.25">
      <c r="A9" s="9">
        <v>1997</v>
      </c>
      <c r="B9" s="9">
        <v>15.3</v>
      </c>
      <c r="C9" s="9">
        <v>65.27</v>
      </c>
      <c r="D9" s="9">
        <v>134.63</v>
      </c>
      <c r="E9" s="10">
        <v>127.14</v>
      </c>
      <c r="F9" s="11">
        <v>10802</v>
      </c>
    </row>
    <row r="10" spans="1:6" x14ac:dyDescent="0.25">
      <c r="A10" s="13">
        <v>1998</v>
      </c>
      <c r="B10" s="9">
        <v>17.899999999999999</v>
      </c>
      <c r="C10" s="10">
        <v>52.9</v>
      </c>
      <c r="D10" s="9">
        <v>139.38</v>
      </c>
      <c r="E10" s="9">
        <v>106.22</v>
      </c>
      <c r="F10" s="11">
        <v>11801</v>
      </c>
    </row>
    <row r="11" spans="1:6" x14ac:dyDescent="0.25">
      <c r="A11" s="14">
        <v>1999</v>
      </c>
      <c r="B11" s="9">
        <v>20.5</v>
      </c>
      <c r="C11" s="9">
        <v>46.49</v>
      </c>
      <c r="D11" s="9">
        <v>139.25</v>
      </c>
      <c r="E11" s="9">
        <v>111.2</v>
      </c>
      <c r="F11" s="11">
        <v>12797</v>
      </c>
    </row>
    <row r="12" spans="1:6" x14ac:dyDescent="0.25">
      <c r="A12" s="9">
        <v>2000</v>
      </c>
      <c r="B12" s="9">
        <v>22.3</v>
      </c>
      <c r="C12" s="9">
        <v>61.65</v>
      </c>
      <c r="D12" s="9">
        <v>153.66</v>
      </c>
      <c r="E12" s="10">
        <v>123.76</v>
      </c>
      <c r="F12" s="11">
        <v>13594</v>
      </c>
    </row>
    <row r="13" spans="1:6" x14ac:dyDescent="0.25">
      <c r="A13" s="9">
        <v>2001</v>
      </c>
      <c r="B13" s="9">
        <v>22.9</v>
      </c>
      <c r="C13" s="10">
        <v>60.55</v>
      </c>
      <c r="D13" s="9">
        <v>143.08000000000001</v>
      </c>
      <c r="E13" s="9">
        <v>129.19</v>
      </c>
      <c r="F13" s="11">
        <v>14750</v>
      </c>
    </row>
    <row r="14" spans="1:6" x14ac:dyDescent="0.25">
      <c r="A14" s="9">
        <v>2002</v>
      </c>
      <c r="B14" s="9">
        <v>23.9</v>
      </c>
      <c r="C14" s="9">
        <v>46.23</v>
      </c>
      <c r="D14" s="9">
        <v>144.38</v>
      </c>
      <c r="E14" s="9">
        <v>100.79</v>
      </c>
      <c r="F14" s="11">
        <v>15911</v>
      </c>
    </row>
    <row r="15" spans="1:6" x14ac:dyDescent="0.25">
      <c r="A15" s="9">
        <v>2003</v>
      </c>
      <c r="B15" s="9">
        <v>23.8</v>
      </c>
      <c r="C15" s="9">
        <v>53.6</v>
      </c>
      <c r="D15" s="9">
        <v>144.71</v>
      </c>
      <c r="E15" s="9">
        <v>107</v>
      </c>
      <c r="F15" s="11">
        <v>16905</v>
      </c>
    </row>
    <row r="16" spans="1:6" x14ac:dyDescent="0.25">
      <c r="A16" s="13">
        <v>2004</v>
      </c>
      <c r="B16" s="9">
        <v>25.3</v>
      </c>
      <c r="C16" s="9">
        <v>51.8</v>
      </c>
      <c r="D16" s="9">
        <v>153.72999999999999</v>
      </c>
      <c r="E16" s="9">
        <v>113.31</v>
      </c>
      <c r="F16" s="11">
        <v>18025</v>
      </c>
    </row>
    <row r="17" spans="1:6" x14ac:dyDescent="0.25">
      <c r="A17" s="14">
        <v>2005</v>
      </c>
      <c r="B17" s="9">
        <v>26.1</v>
      </c>
      <c r="C17" s="9">
        <v>51.6</v>
      </c>
      <c r="D17" s="9">
        <v>160.41999999999999</v>
      </c>
      <c r="E17" s="9">
        <v>104.2</v>
      </c>
      <c r="F17" s="11">
        <v>18283</v>
      </c>
    </row>
    <row r="18" spans="1:6" x14ac:dyDescent="0.25">
      <c r="A18" s="9">
        <v>2006</v>
      </c>
      <c r="B18" s="9">
        <v>25.9</v>
      </c>
      <c r="C18" s="10">
        <v>44.3</v>
      </c>
      <c r="D18" s="9">
        <v>167.41</v>
      </c>
      <c r="E18" s="9">
        <v>105.82</v>
      </c>
      <c r="F18" s="11">
        <v>19447</v>
      </c>
    </row>
    <row r="19" spans="1:6" x14ac:dyDescent="0.25">
      <c r="A19" s="9">
        <v>2007</v>
      </c>
      <c r="B19" s="9">
        <v>24.9</v>
      </c>
      <c r="C19" s="9">
        <v>61.47</v>
      </c>
      <c r="D19" s="9">
        <v>169.66</v>
      </c>
      <c r="E19" s="9">
        <v>103.66</v>
      </c>
      <c r="F19" s="11">
        <v>20927</v>
      </c>
    </row>
    <row r="20" spans="1:6" x14ac:dyDescent="0.25">
      <c r="A20" s="9">
        <v>2008</v>
      </c>
      <c r="B20" s="15">
        <v>25</v>
      </c>
      <c r="C20" s="9">
        <v>58.99</v>
      </c>
      <c r="D20" s="9">
        <v>176.17</v>
      </c>
      <c r="E20" s="10">
        <v>108.23</v>
      </c>
      <c r="F20" s="11">
        <v>22653</v>
      </c>
    </row>
    <row r="21" spans="1:6" x14ac:dyDescent="0.25">
      <c r="A21" s="9">
        <v>2009</v>
      </c>
      <c r="B21" s="9">
        <v>24.8</v>
      </c>
      <c r="C21" s="9">
        <v>56.18</v>
      </c>
      <c r="D21" s="9">
        <v>177.88</v>
      </c>
      <c r="E21" s="9">
        <v>103.63</v>
      </c>
      <c r="F21" s="11">
        <v>23425</v>
      </c>
    </row>
    <row r="22" spans="1:6" x14ac:dyDescent="0.25">
      <c r="A22" s="13">
        <v>2010</v>
      </c>
      <c r="B22" s="9">
        <v>24.5</v>
      </c>
      <c r="C22" s="9">
        <v>58.63</v>
      </c>
      <c r="D22" s="9">
        <v>175.27</v>
      </c>
      <c r="E22" s="9">
        <v>97.14</v>
      </c>
      <c r="F22" s="11">
        <v>23903</v>
      </c>
    </row>
    <row r="23" spans="1:6" x14ac:dyDescent="0.25">
      <c r="A23" s="14">
        <v>2011</v>
      </c>
      <c r="B23" s="9">
        <v>24.53</v>
      </c>
      <c r="C23" s="9">
        <v>58.49</v>
      </c>
      <c r="D23" s="9">
        <v>187.21</v>
      </c>
      <c r="E23" s="9">
        <v>104.73</v>
      </c>
      <c r="F23" s="11">
        <v>24466</v>
      </c>
    </row>
    <row r="24" spans="1:6" x14ac:dyDescent="0.25">
      <c r="A24" s="14">
        <v>2012</v>
      </c>
      <c r="B24" s="9">
        <v>25.19</v>
      </c>
      <c r="C24" s="9">
        <v>65.52</v>
      </c>
      <c r="D24" s="9">
        <v>205.25</v>
      </c>
      <c r="E24" s="10">
        <v>115.19</v>
      </c>
      <c r="F24" s="11">
        <v>25100</v>
      </c>
    </row>
    <row r="25" spans="1:6" x14ac:dyDescent="0.25">
      <c r="A25" s="9">
        <v>2013</v>
      </c>
      <c r="B25" s="9">
        <v>24.32</v>
      </c>
      <c r="C25" s="9">
        <v>69.63</v>
      </c>
      <c r="D25" s="9">
        <v>208.48</v>
      </c>
      <c r="E25" s="9">
        <v>118.59</v>
      </c>
      <c r="F25" s="11">
        <v>25051</v>
      </c>
    </row>
    <row r="26" spans="1:6" x14ac:dyDescent="0.25">
      <c r="A26" s="9">
        <v>2014</v>
      </c>
      <c r="B26" s="9">
        <v>24.89</v>
      </c>
      <c r="C26" s="9">
        <v>70.55</v>
      </c>
      <c r="D26" s="9">
        <v>203.07</v>
      </c>
      <c r="E26" s="10">
        <v>112.48</v>
      </c>
      <c r="F26" s="11">
        <v>25753</v>
      </c>
    </row>
    <row r="27" spans="1:6" x14ac:dyDescent="0.25">
      <c r="A27" s="13">
        <v>2015</v>
      </c>
      <c r="B27" s="9">
        <v>26.03</v>
      </c>
      <c r="C27" s="9">
        <v>66.3</v>
      </c>
      <c r="D27" s="9">
        <v>200.64</v>
      </c>
      <c r="E27" s="9">
        <v>107.41</v>
      </c>
      <c r="F27" s="11">
        <v>26629</v>
      </c>
    </row>
    <row r="28" spans="1:6" x14ac:dyDescent="0.25">
      <c r="A28" s="14">
        <v>2016</v>
      </c>
      <c r="B28" s="9">
        <v>26.78</v>
      </c>
      <c r="C28" s="10">
        <v>64.87</v>
      </c>
      <c r="D28" s="9">
        <v>207.71</v>
      </c>
      <c r="E28" s="9">
        <v>116.48</v>
      </c>
      <c r="F28" s="11">
        <v>27790</v>
      </c>
    </row>
    <row r="29" spans="1:6" x14ac:dyDescent="0.25">
      <c r="A29" s="9">
        <v>2017</v>
      </c>
      <c r="B29" s="9">
        <v>27.27</v>
      </c>
      <c r="C29" s="9">
        <v>67.64</v>
      </c>
      <c r="D29" s="9">
        <v>213.06</v>
      </c>
      <c r="E29" s="9">
        <v>117.67</v>
      </c>
      <c r="F29" s="11">
        <v>29635</v>
      </c>
    </row>
    <row r="30" spans="1:6" ht="15.75" thickBot="1" x14ac:dyDescent="0.3">
      <c r="A30" s="5">
        <v>2018</v>
      </c>
      <c r="B30" s="16">
        <v>28.4</v>
      </c>
      <c r="C30" s="16">
        <v>67.739999999999995</v>
      </c>
      <c r="D30" s="16">
        <v>222.23</v>
      </c>
      <c r="E30" s="17">
        <v>115.94</v>
      </c>
      <c r="F30" s="18">
        <v>32086</v>
      </c>
    </row>
    <row r="31" spans="1:6" x14ac:dyDescent="0.25">
      <c r="A31" s="19" t="s">
        <v>10</v>
      </c>
    </row>
    <row r="33" spans="1:7" ht="15.75" thickBot="1" x14ac:dyDescent="0.3">
      <c r="A33" t="s">
        <v>16</v>
      </c>
      <c r="G33" t="s">
        <v>17</v>
      </c>
    </row>
    <row r="34" spans="1:7" x14ac:dyDescent="0.25">
      <c r="A34" s="21"/>
      <c r="B34" s="22"/>
      <c r="C34" s="22"/>
      <c r="D34" s="22"/>
      <c r="E34" s="23"/>
      <c r="G34" s="6"/>
    </row>
    <row r="35" spans="1:7" x14ac:dyDescent="0.25">
      <c r="A35" s="21"/>
      <c r="B35" s="22"/>
      <c r="C35" s="22"/>
      <c r="D35" s="22"/>
      <c r="E35" s="23"/>
      <c r="G35" s="9"/>
    </row>
    <row r="36" spans="1:7" x14ac:dyDescent="0.25">
      <c r="A36" s="21"/>
      <c r="B36" s="22"/>
      <c r="C36" s="22"/>
      <c r="D36" s="22"/>
      <c r="E36" s="23"/>
      <c r="G36" s="12"/>
    </row>
    <row r="37" spans="1:7" x14ac:dyDescent="0.25">
      <c r="A37" s="21"/>
      <c r="B37" s="22"/>
      <c r="C37" s="22"/>
      <c r="D37" s="22"/>
      <c r="E37" s="23"/>
      <c r="G37" s="9"/>
    </row>
    <row r="38" spans="1:7" x14ac:dyDescent="0.25">
      <c r="A38" s="21"/>
      <c r="B38" s="22"/>
      <c r="C38" s="22"/>
      <c r="D38" s="22"/>
      <c r="E38" s="23"/>
      <c r="G38" s="9"/>
    </row>
    <row r="39" spans="1:7" x14ac:dyDescent="0.25">
      <c r="A39" s="21"/>
      <c r="B39" s="22"/>
      <c r="C39" s="22"/>
      <c r="D39" s="22"/>
      <c r="E39" s="23"/>
      <c r="G39" s="9"/>
    </row>
    <row r="40" spans="1:7" x14ac:dyDescent="0.25">
      <c r="A40" s="21"/>
      <c r="B40" s="22"/>
      <c r="C40" s="22"/>
      <c r="D40" s="22"/>
      <c r="E40" s="23"/>
      <c r="G40" s="9"/>
    </row>
    <row r="41" spans="1:7" x14ac:dyDescent="0.25">
      <c r="A41" s="21"/>
      <c r="B41" s="22"/>
      <c r="C41" s="22"/>
      <c r="D41" s="22"/>
      <c r="E41" s="23"/>
      <c r="G41" s="9"/>
    </row>
    <row r="42" spans="1:7" x14ac:dyDescent="0.25">
      <c r="A42" s="21"/>
      <c r="B42" s="22"/>
      <c r="C42" s="22"/>
      <c r="D42" s="22"/>
      <c r="E42" s="23"/>
      <c r="G42" s="9"/>
    </row>
    <row r="43" spans="1:7" x14ac:dyDescent="0.25">
      <c r="A43" s="21"/>
      <c r="B43" s="22"/>
      <c r="C43" s="22"/>
      <c r="D43" s="22"/>
      <c r="E43" s="23"/>
      <c r="G43" s="9"/>
    </row>
    <row r="44" spans="1:7" x14ac:dyDescent="0.25">
      <c r="A44" s="21"/>
      <c r="B44" s="22"/>
      <c r="C44" s="22"/>
      <c r="D44" s="22"/>
      <c r="E44" s="23"/>
      <c r="G44" s="9"/>
    </row>
    <row r="45" spans="1:7" x14ac:dyDescent="0.25">
      <c r="A45" s="21"/>
      <c r="B45" s="22"/>
      <c r="C45" s="22"/>
      <c r="D45" s="22"/>
      <c r="E45" s="23"/>
      <c r="G45" s="9"/>
    </row>
    <row r="46" spans="1:7" x14ac:dyDescent="0.25">
      <c r="A46" s="21"/>
      <c r="B46" s="22"/>
      <c r="C46" s="22"/>
      <c r="D46" s="22"/>
      <c r="E46" s="23"/>
      <c r="G46" s="9"/>
    </row>
    <row r="47" spans="1:7" x14ac:dyDescent="0.25">
      <c r="A47" s="21"/>
      <c r="B47" s="22"/>
      <c r="C47" s="22"/>
      <c r="D47" s="22"/>
      <c r="E47" s="23"/>
      <c r="G47" s="9"/>
    </row>
    <row r="48" spans="1:7" x14ac:dyDescent="0.25">
      <c r="A48" s="21"/>
      <c r="B48" s="22"/>
      <c r="C48" s="22"/>
      <c r="D48" s="22"/>
      <c r="E48" s="23"/>
      <c r="G48" s="9"/>
    </row>
    <row r="49" spans="1:26" x14ac:dyDescent="0.25">
      <c r="A49" s="21"/>
      <c r="B49" s="22"/>
      <c r="C49" s="22"/>
      <c r="D49" s="22"/>
      <c r="E49" s="23"/>
      <c r="G49" s="15"/>
    </row>
    <row r="50" spans="1:26" x14ac:dyDescent="0.25">
      <c r="A50" s="21"/>
      <c r="B50" s="22"/>
      <c r="C50" s="22"/>
      <c r="D50" s="22"/>
      <c r="E50" s="23"/>
      <c r="G50" s="9"/>
    </row>
    <row r="51" spans="1:26" x14ac:dyDescent="0.25">
      <c r="A51" s="21"/>
      <c r="B51" s="22"/>
      <c r="C51" s="22"/>
      <c r="D51" s="22"/>
      <c r="E51" s="23"/>
      <c r="G51" s="9"/>
    </row>
    <row r="52" spans="1:26" x14ac:dyDescent="0.25">
      <c r="A52" s="21"/>
      <c r="B52" s="22"/>
      <c r="C52" s="22"/>
      <c r="D52" s="22"/>
      <c r="E52" s="23"/>
      <c r="G52" s="9"/>
    </row>
    <row r="53" spans="1:26" x14ac:dyDescent="0.25">
      <c r="A53" s="21"/>
      <c r="B53" s="22"/>
      <c r="C53" s="22"/>
      <c r="D53" s="22"/>
      <c r="E53" s="23"/>
      <c r="G53" s="9"/>
    </row>
    <row r="54" spans="1:26" x14ac:dyDescent="0.25">
      <c r="A54" s="21"/>
      <c r="B54" s="22"/>
      <c r="C54" s="22"/>
      <c r="D54" s="22"/>
      <c r="E54" s="23"/>
      <c r="G54" s="9"/>
    </row>
    <row r="55" spans="1:26" x14ac:dyDescent="0.25">
      <c r="A55" s="21"/>
      <c r="B55" s="22"/>
      <c r="C55" s="22"/>
      <c r="D55" s="22"/>
      <c r="E55" s="23"/>
      <c r="G55" s="9"/>
    </row>
    <row r="56" spans="1:26" x14ac:dyDescent="0.25">
      <c r="A56" s="21"/>
      <c r="B56" s="22"/>
      <c r="C56" s="22"/>
      <c r="D56" s="22"/>
      <c r="E56" s="23"/>
      <c r="G56" s="9"/>
    </row>
    <row r="57" spans="1:26" x14ac:dyDescent="0.25">
      <c r="A57" s="21"/>
      <c r="B57" s="22"/>
      <c r="C57" s="22"/>
      <c r="D57" s="22"/>
      <c r="E57" s="23"/>
      <c r="G57" s="9"/>
    </row>
    <row r="58" spans="1:26" x14ac:dyDescent="0.25">
      <c r="A58" s="21"/>
      <c r="B58" s="22"/>
      <c r="C58" s="22"/>
      <c r="D58" s="22"/>
      <c r="E58" s="23"/>
      <c r="G58" s="9"/>
    </row>
    <row r="59" spans="1:26" ht="15.75" thickBot="1" x14ac:dyDescent="0.3">
      <c r="A59" s="21"/>
      <c r="B59" s="22"/>
      <c r="C59" s="22"/>
      <c r="D59" s="22"/>
      <c r="E59" s="23"/>
      <c r="G59" s="16"/>
    </row>
    <row r="61" spans="1:26" x14ac:dyDescent="0.25">
      <c r="A61" t="s">
        <v>18</v>
      </c>
    </row>
    <row r="62" spans="1:26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8" spans="1:26" x14ac:dyDescent="0.25">
      <c r="A68" t="s">
        <v>19</v>
      </c>
      <c r="G68" t="s">
        <v>20</v>
      </c>
      <c r="M68" t="s">
        <v>21</v>
      </c>
      <c r="O68" t="s">
        <v>22</v>
      </c>
    </row>
    <row r="69" spans="1:26" x14ac:dyDescent="0.25">
      <c r="A69" s="21"/>
      <c r="B69" s="21"/>
      <c r="C69" s="21"/>
      <c r="D69" s="21"/>
      <c r="E69" s="21"/>
      <c r="G69" s="28">
        <v>6.6390170880379378</v>
      </c>
      <c r="H69">
        <v>1.797001438776984E-3</v>
      </c>
      <c r="I69">
        <v>-1.2020182609758085E-2</v>
      </c>
      <c r="J69">
        <v>-4.7628989091817217E-2</v>
      </c>
      <c r="K69" s="29">
        <v>3.1906858172132464E-2</v>
      </c>
      <c r="M69" s="21"/>
      <c r="O69" s="21"/>
    </row>
    <row r="70" spans="1:26" x14ac:dyDescent="0.25">
      <c r="A70" s="21"/>
      <c r="B70" s="21"/>
      <c r="C70" s="21"/>
      <c r="D70" s="21"/>
      <c r="E70" s="21"/>
      <c r="G70" s="28">
        <v>1.7970014387784735E-3</v>
      </c>
      <c r="H70">
        <v>1.679642125785545E-3</v>
      </c>
      <c r="I70">
        <v>-1.8205957220316567E-4</v>
      </c>
      <c r="J70">
        <v>-5.7357225911488239E-4</v>
      </c>
      <c r="K70" s="29">
        <v>-2.9413355923005324E-4</v>
      </c>
      <c r="M70" s="21"/>
      <c r="O70" s="21"/>
    </row>
    <row r="71" spans="1:26" x14ac:dyDescent="0.25">
      <c r="A71" s="21"/>
      <c r="B71" s="21"/>
      <c r="C71" s="21"/>
      <c r="D71" s="21"/>
      <c r="E71" s="21"/>
      <c r="G71" s="28">
        <v>-1.2020182609761653E-2</v>
      </c>
      <c r="H71">
        <v>-1.8205957220315981E-4</v>
      </c>
      <c r="I71">
        <v>1.0785107900159983E-3</v>
      </c>
      <c r="J71">
        <v>-5.7744508735235343E-4</v>
      </c>
      <c r="K71" s="29">
        <v>-4.8099526560801964E-3</v>
      </c>
      <c r="M71" s="21"/>
      <c r="O71" s="21"/>
    </row>
    <row r="72" spans="1:26" x14ac:dyDescent="0.25">
      <c r="A72" s="21"/>
      <c r="B72" s="21"/>
      <c r="C72" s="21"/>
      <c r="D72" s="21"/>
      <c r="E72" s="21"/>
      <c r="G72" s="28">
        <v>-4.762898909181533E-2</v>
      </c>
      <c r="H72">
        <v>-5.7357225911487241E-4</v>
      </c>
      <c r="I72">
        <v>-5.7744508735237978E-4</v>
      </c>
      <c r="J72">
        <v>1.0549593170266877E-3</v>
      </c>
      <c r="K72" s="29">
        <v>3.0953876597980818E-3</v>
      </c>
      <c r="M72" s="21"/>
      <c r="O72" s="21"/>
    </row>
    <row r="73" spans="1:26" x14ac:dyDescent="0.25">
      <c r="A73" s="21"/>
      <c r="B73" s="21"/>
      <c r="C73" s="21"/>
      <c r="D73" s="21"/>
      <c r="E73" s="21"/>
      <c r="G73" s="28">
        <v>3.1906858172148882E-2</v>
      </c>
      <c r="H73">
        <v>-2.941335592300752E-4</v>
      </c>
      <c r="I73">
        <v>-4.809952656080212E-3</v>
      </c>
      <c r="J73">
        <v>3.0953876597979691E-3</v>
      </c>
      <c r="K73" s="29">
        <v>2.2937073932532772E-2</v>
      </c>
      <c r="M73" s="21"/>
      <c r="O73" s="21"/>
    </row>
  </sheetData>
  <mergeCells count="7">
    <mergeCell ref="F3:F4"/>
    <mergeCell ref="A1:A2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6CC-C3B1-4B10-A297-296C5E6CB014}">
  <dimension ref="A1:W38"/>
  <sheetViews>
    <sheetView tabSelected="1" workbookViewId="0">
      <selection activeCell="J33" sqref="J33"/>
    </sheetView>
  </sheetViews>
  <sheetFormatPr defaultRowHeight="15" x14ac:dyDescent="0.25"/>
  <cols>
    <col min="3" max="3" width="10" bestFit="1" customWidth="1"/>
  </cols>
  <sheetData>
    <row r="1" spans="1:23" x14ac:dyDescent="0.25">
      <c r="A1" s="30" t="s">
        <v>0</v>
      </c>
      <c r="B1" s="31" t="s">
        <v>1</v>
      </c>
      <c r="C1" s="32" t="s">
        <v>1</v>
      </c>
      <c r="D1" s="33" t="s">
        <v>23</v>
      </c>
      <c r="E1" s="33" t="s">
        <v>24</v>
      </c>
      <c r="F1" s="34"/>
      <c r="G1" s="34"/>
      <c r="I1" s="35" t="s">
        <v>25</v>
      </c>
      <c r="J1" s="35"/>
      <c r="K1" s="35"/>
      <c r="L1" s="35"/>
      <c r="M1" s="35" t="s">
        <v>26</v>
      </c>
      <c r="N1" s="36" t="s">
        <v>27</v>
      </c>
      <c r="O1" s="36"/>
      <c r="S1" s="35" t="s">
        <v>28</v>
      </c>
      <c r="T1" s="36" t="s">
        <v>29</v>
      </c>
      <c r="U1" s="36"/>
      <c r="V1" s="36"/>
      <c r="W1" s="36"/>
    </row>
    <row r="2" spans="1:23" x14ac:dyDescent="0.25">
      <c r="A2" s="30"/>
      <c r="B2" s="31" t="s">
        <v>30</v>
      </c>
      <c r="C2" s="32" t="s">
        <v>31</v>
      </c>
      <c r="D2" s="37"/>
      <c r="E2" s="37"/>
      <c r="F2" s="38"/>
      <c r="G2" s="38"/>
    </row>
    <row r="3" spans="1:23" ht="15" customHeight="1" x14ac:dyDescent="0.25">
      <c r="A3" s="22">
        <v>1993</v>
      </c>
      <c r="B3" s="39">
        <v>11.7</v>
      </c>
      <c r="C3" s="21">
        <v>13.349434577818084</v>
      </c>
      <c r="D3" s="40"/>
      <c r="E3" s="21"/>
      <c r="F3" s="40"/>
      <c r="G3" s="21"/>
    </row>
    <row r="4" spans="1:23" ht="15.75" thickBot="1" x14ac:dyDescent="0.3">
      <c r="A4" s="22">
        <v>1994</v>
      </c>
      <c r="B4" s="39">
        <v>11.6</v>
      </c>
      <c r="C4" s="21">
        <v>13.672264210987453</v>
      </c>
      <c r="D4" s="40"/>
      <c r="E4" s="21"/>
      <c r="F4" s="40"/>
      <c r="G4" s="21"/>
      <c r="I4" t="s">
        <v>32</v>
      </c>
      <c r="L4" s="41">
        <v>6.6390170880379378</v>
      </c>
      <c r="P4" s="42"/>
    </row>
    <row r="5" spans="1:23" ht="15.75" thickBot="1" x14ac:dyDescent="0.3">
      <c r="A5" s="22">
        <v>1995</v>
      </c>
      <c r="B5" s="39">
        <v>13</v>
      </c>
      <c r="C5" s="21">
        <v>16.990954337917131</v>
      </c>
      <c r="D5" s="40"/>
      <c r="E5" s="21"/>
      <c r="F5" s="40"/>
      <c r="G5" s="21"/>
      <c r="L5" s="41"/>
      <c r="M5">
        <v>1.679642125785545E-3</v>
      </c>
      <c r="P5" s="42"/>
      <c r="S5" s="43"/>
      <c r="T5" s="44"/>
      <c r="U5" s="45"/>
      <c r="V5" s="46" t="s">
        <v>33</v>
      </c>
      <c r="W5" s="47" t="s">
        <v>34</v>
      </c>
    </row>
    <row r="6" spans="1:23" ht="18" x14ac:dyDescent="0.35">
      <c r="A6" s="22">
        <v>1996</v>
      </c>
      <c r="B6" s="39">
        <v>13.6</v>
      </c>
      <c r="C6" s="21">
        <v>15.950256272489248</v>
      </c>
      <c r="D6" s="40"/>
      <c r="E6" s="21"/>
      <c r="F6" s="40"/>
      <c r="G6" s="21"/>
      <c r="L6" s="41"/>
      <c r="N6">
        <v>1.0785107900159983E-3</v>
      </c>
      <c r="P6" s="42"/>
      <c r="S6" s="48" t="s">
        <v>35</v>
      </c>
      <c r="T6" s="49" t="s">
        <v>36</v>
      </c>
      <c r="U6" s="50"/>
      <c r="V6" s="51"/>
      <c r="W6" s="52"/>
    </row>
    <row r="7" spans="1:23" ht="18" x14ac:dyDescent="0.35">
      <c r="A7" s="22">
        <v>1997</v>
      </c>
      <c r="B7" s="39">
        <v>15.3</v>
      </c>
      <c r="C7" s="21">
        <v>15.267394957249506</v>
      </c>
      <c r="D7" s="40"/>
      <c r="E7" s="21"/>
      <c r="F7" s="40"/>
      <c r="G7" s="21"/>
      <c r="L7" s="41"/>
      <c r="O7">
        <v>1.0549593170266877E-3</v>
      </c>
      <c r="P7" s="42"/>
      <c r="S7" s="53" t="s">
        <v>37</v>
      </c>
      <c r="T7" t="s">
        <v>38</v>
      </c>
      <c r="U7" s="29"/>
      <c r="V7" s="54"/>
      <c r="W7" s="55"/>
    </row>
    <row r="8" spans="1:23" ht="18" x14ac:dyDescent="0.35">
      <c r="A8" s="22">
        <v>1998</v>
      </c>
      <c r="B8" s="39">
        <v>17.899999999999999</v>
      </c>
      <c r="C8" s="21">
        <v>17.424497841418884</v>
      </c>
      <c r="D8" s="40"/>
      <c r="E8" s="21"/>
      <c r="F8" s="40"/>
      <c r="G8" s="21"/>
      <c r="L8" s="41"/>
      <c r="P8" s="42">
        <v>2.2937073932532772E-2</v>
      </c>
      <c r="S8" s="53" t="s">
        <v>39</v>
      </c>
      <c r="T8" t="s">
        <v>40</v>
      </c>
      <c r="U8" s="29"/>
      <c r="V8" s="54"/>
      <c r="W8" s="55"/>
    </row>
    <row r="9" spans="1:23" ht="18" x14ac:dyDescent="0.35">
      <c r="A9" s="22">
        <v>1999</v>
      </c>
      <c r="B9" s="39">
        <v>20.5</v>
      </c>
      <c r="C9" s="21">
        <v>20.57678614025005</v>
      </c>
      <c r="D9" s="40"/>
      <c r="E9" s="21"/>
      <c r="F9" s="40"/>
      <c r="G9" s="21"/>
      <c r="S9" s="53" t="s">
        <v>41</v>
      </c>
      <c r="T9" t="s">
        <v>42</v>
      </c>
      <c r="U9" s="29"/>
      <c r="V9" s="54"/>
      <c r="W9" s="55"/>
    </row>
    <row r="10" spans="1:23" ht="18.75" thickBot="1" x14ac:dyDescent="0.4">
      <c r="A10" s="22">
        <v>2000</v>
      </c>
      <c r="B10" s="39">
        <v>22.3</v>
      </c>
      <c r="C10" s="21">
        <v>17.806999779479877</v>
      </c>
      <c r="D10" s="40"/>
      <c r="E10" s="21"/>
      <c r="F10" s="40"/>
      <c r="G10" s="21"/>
      <c r="S10" s="56" t="s">
        <v>43</v>
      </c>
      <c r="T10" s="57" t="s">
        <v>44</v>
      </c>
      <c r="U10" s="58"/>
      <c r="V10" s="59"/>
      <c r="W10" s="60"/>
    </row>
    <row r="11" spans="1:23" ht="15.75" thickBot="1" x14ac:dyDescent="0.3">
      <c r="A11" s="22">
        <v>2001</v>
      </c>
      <c r="B11" s="39">
        <v>22.9</v>
      </c>
      <c r="C11" s="21">
        <v>20.233987333601487</v>
      </c>
      <c r="D11" s="40"/>
      <c r="E11" s="21"/>
      <c r="F11" s="40"/>
      <c r="G11" s="21"/>
      <c r="I11" t="s">
        <v>45</v>
      </c>
      <c r="J11" t="s">
        <v>46</v>
      </c>
      <c r="M11" s="61"/>
    </row>
    <row r="12" spans="1:23" x14ac:dyDescent="0.25">
      <c r="A12" s="22">
        <v>2002</v>
      </c>
      <c r="B12" s="39">
        <v>23.9</v>
      </c>
      <c r="C12" s="21">
        <v>22.550943981671779</v>
      </c>
      <c r="D12" s="40"/>
      <c r="E12" s="21"/>
      <c r="F12" s="40"/>
      <c r="G12" s="21"/>
    </row>
    <row r="13" spans="1:23" x14ac:dyDescent="0.25">
      <c r="A13" s="22">
        <v>2003</v>
      </c>
      <c r="B13" s="39">
        <v>23.8</v>
      </c>
      <c r="C13" s="21">
        <v>22.127069446640832</v>
      </c>
      <c r="D13" s="40"/>
      <c r="E13" s="21"/>
      <c r="F13" s="40"/>
      <c r="G13" s="21"/>
    </row>
    <row r="14" spans="1:23" x14ac:dyDescent="0.25">
      <c r="A14" s="22">
        <v>2004</v>
      </c>
      <c r="B14" s="39">
        <v>25.3</v>
      </c>
      <c r="C14" s="21">
        <v>23.870953272184025</v>
      </c>
      <c r="D14" s="40"/>
      <c r="E14" s="21"/>
      <c r="F14" s="40"/>
      <c r="G14" s="21"/>
      <c r="I14" t="s">
        <v>47</v>
      </c>
    </row>
    <row r="15" spans="1:23" ht="15.75" thickBot="1" x14ac:dyDescent="0.3">
      <c r="A15" s="22">
        <v>2005</v>
      </c>
      <c r="B15" s="39">
        <v>26.1</v>
      </c>
      <c r="C15" s="21">
        <v>23.039823327179327</v>
      </c>
      <c r="D15" s="40"/>
      <c r="E15" s="21"/>
      <c r="F15" s="40"/>
      <c r="G15" s="21"/>
    </row>
    <row r="16" spans="1:23" ht="15.75" thickBot="1" x14ac:dyDescent="0.3">
      <c r="A16" s="22">
        <v>2006</v>
      </c>
      <c r="B16" s="39">
        <v>25.9</v>
      </c>
      <c r="C16" s="21">
        <v>25.95808265415836</v>
      </c>
      <c r="D16" s="40"/>
      <c r="E16" s="21"/>
      <c r="F16" s="40"/>
      <c r="G16" s="21"/>
      <c r="L16" s="62"/>
      <c r="M16" s="63"/>
      <c r="N16" s="63"/>
      <c r="O16" s="63"/>
      <c r="P16" s="64"/>
    </row>
    <row r="17" spans="1:16" x14ac:dyDescent="0.25">
      <c r="A17" s="22">
        <v>2007</v>
      </c>
      <c r="B17" s="39">
        <v>24.9</v>
      </c>
      <c r="C17" s="21">
        <v>22.559659491558417</v>
      </c>
      <c r="D17" s="40"/>
      <c r="E17" s="21"/>
      <c r="F17" s="40"/>
      <c r="G17" s="21"/>
    </row>
    <row r="18" spans="1:16" ht="15.75" thickBot="1" x14ac:dyDescent="0.3">
      <c r="A18" s="22">
        <v>2008</v>
      </c>
      <c r="B18" s="39">
        <v>25</v>
      </c>
      <c r="C18" s="21">
        <v>25.044628102201905</v>
      </c>
      <c r="D18" s="40"/>
      <c r="E18" s="21"/>
      <c r="F18" s="40"/>
      <c r="G18" s="21"/>
    </row>
    <row r="19" spans="1:16" ht="15.75" thickBot="1" x14ac:dyDescent="0.3">
      <c r="A19" s="22">
        <v>2009</v>
      </c>
      <c r="B19" s="39">
        <v>24.8</v>
      </c>
      <c r="C19" s="21">
        <v>26.060107262038304</v>
      </c>
      <c r="D19" s="40"/>
      <c r="E19" s="21"/>
      <c r="F19" s="40"/>
      <c r="G19" s="21"/>
      <c r="I19" t="s">
        <v>48</v>
      </c>
      <c r="L19" s="65"/>
      <c r="M19" s="66"/>
      <c r="N19" s="66"/>
      <c r="O19" s="66"/>
      <c r="P19" s="67"/>
    </row>
    <row r="20" spans="1:16" x14ac:dyDescent="0.25">
      <c r="A20" s="22">
        <v>2010</v>
      </c>
      <c r="B20" s="39">
        <v>24.5</v>
      </c>
      <c r="C20" s="21">
        <v>25.414390744406198</v>
      </c>
      <c r="D20" s="40"/>
      <c r="E20" s="21"/>
      <c r="F20" s="40"/>
      <c r="G20" s="21"/>
    </row>
    <row r="21" spans="1:16" x14ac:dyDescent="0.25">
      <c r="A21" s="22">
        <v>2011</v>
      </c>
      <c r="B21" s="39">
        <v>24.53</v>
      </c>
      <c r="C21" s="21">
        <v>26.144260235769952</v>
      </c>
      <c r="D21" s="40"/>
      <c r="E21" s="21"/>
      <c r="F21" s="40"/>
      <c r="G21" s="21"/>
    </row>
    <row r="22" spans="1:16" x14ac:dyDescent="0.25">
      <c r="A22" s="22">
        <v>2012</v>
      </c>
      <c r="B22" s="39">
        <v>25.19</v>
      </c>
      <c r="C22" s="21">
        <v>25.014549131233547</v>
      </c>
      <c r="D22" s="40"/>
      <c r="E22" s="21"/>
      <c r="F22" s="40"/>
      <c r="G22" s="21"/>
      <c r="I22" t="s">
        <v>49</v>
      </c>
    </row>
    <row r="23" spans="1:16" ht="15.75" thickBot="1" x14ac:dyDescent="0.3">
      <c r="A23" s="22">
        <v>2013</v>
      </c>
      <c r="B23" s="39">
        <v>24.32</v>
      </c>
      <c r="C23" s="21">
        <v>24.031600656664526</v>
      </c>
      <c r="D23" s="40"/>
      <c r="E23" s="21"/>
      <c r="F23" s="40"/>
      <c r="G23" s="21"/>
    </row>
    <row r="24" spans="1:16" ht="15.75" thickBot="1" x14ac:dyDescent="0.3">
      <c r="A24" s="22">
        <v>2014</v>
      </c>
      <c r="B24" s="39">
        <v>24.89</v>
      </c>
      <c r="C24" s="21">
        <v>24.180180765375027</v>
      </c>
      <c r="D24" s="40"/>
      <c r="E24" s="21"/>
      <c r="F24" s="40"/>
      <c r="G24" s="21"/>
      <c r="L24" s="68"/>
      <c r="M24" s="69"/>
      <c r="N24" s="69"/>
      <c r="O24" s="69"/>
      <c r="P24" s="70"/>
    </row>
    <row r="25" spans="1:16" x14ac:dyDescent="0.25">
      <c r="A25" s="22">
        <v>2015</v>
      </c>
      <c r="B25" s="39">
        <v>26.03</v>
      </c>
      <c r="C25" s="21">
        <v>25.832058330072567</v>
      </c>
      <c r="D25" s="40"/>
      <c r="E25" s="21"/>
      <c r="F25" s="40"/>
      <c r="G25" s="21"/>
      <c r="L25" t="s">
        <v>50</v>
      </c>
      <c r="M25" t="s">
        <v>50</v>
      </c>
      <c r="P25" t="s">
        <v>50</v>
      </c>
    </row>
    <row r="26" spans="1:16" x14ac:dyDescent="0.25">
      <c r="A26" s="22">
        <v>2016</v>
      </c>
      <c r="B26" s="39">
        <v>26.78</v>
      </c>
      <c r="C26" s="21">
        <v>27.860163210773415</v>
      </c>
      <c r="D26" s="40"/>
      <c r="E26" s="21"/>
      <c r="F26" s="40"/>
      <c r="G26" s="21"/>
    </row>
    <row r="27" spans="1:16" x14ac:dyDescent="0.25">
      <c r="A27" s="22">
        <v>2017</v>
      </c>
      <c r="B27" s="39">
        <v>27.27</v>
      </c>
      <c r="C27" s="21">
        <v>28.813729004119303</v>
      </c>
      <c r="D27" s="40"/>
      <c r="E27" s="21"/>
      <c r="F27" s="40"/>
      <c r="G27" s="21"/>
      <c r="J27" t="s">
        <v>51</v>
      </c>
    </row>
    <row r="28" spans="1:16" x14ac:dyDescent="0.25">
      <c r="A28" s="22">
        <v>2018</v>
      </c>
      <c r="B28" s="39">
        <v>28.4</v>
      </c>
      <c r="C28" s="21">
        <v>30.635224932744066</v>
      </c>
      <c r="D28" s="40"/>
      <c r="E28" s="21"/>
      <c r="F28" s="40"/>
      <c r="G28" s="21"/>
    </row>
    <row r="29" spans="1:16" ht="18" x14ac:dyDescent="0.35">
      <c r="A29" s="71" t="s">
        <v>52</v>
      </c>
      <c r="B29" s="72">
        <f>AVERAGE(B3:B28)</f>
        <v>22.323461538461533</v>
      </c>
      <c r="C29" s="71">
        <f>AVERAGE(C3:C28)</f>
        <v>22.323461538461665</v>
      </c>
      <c r="D29" s="21"/>
      <c r="E29" s="21"/>
      <c r="F29" s="21"/>
      <c r="G29" s="21"/>
      <c r="H29" s="73" t="s">
        <v>35</v>
      </c>
      <c r="I29" t="s">
        <v>36</v>
      </c>
      <c r="J29">
        <v>16.614428724776644</v>
      </c>
    </row>
    <row r="30" spans="1:16" ht="18" x14ac:dyDescent="0.35">
      <c r="A30" s="71" t="s">
        <v>53</v>
      </c>
      <c r="B30" s="21"/>
      <c r="C30" s="21"/>
      <c r="D30" s="21"/>
      <c r="E30" s="71">
        <f>SUM(E3:E28)</f>
        <v>0</v>
      </c>
      <c r="F30" s="21"/>
      <c r="G30" s="71">
        <f>SUM(G3:G28)</f>
        <v>0</v>
      </c>
      <c r="H30" s="74" t="s">
        <v>37</v>
      </c>
      <c r="I30" t="s">
        <v>38</v>
      </c>
      <c r="J30">
        <v>-0.26593681101224131</v>
      </c>
    </row>
    <row r="31" spans="1:16" ht="18.75" thickBot="1" x14ac:dyDescent="0.4">
      <c r="H31" s="74" t="s">
        <v>39</v>
      </c>
      <c r="I31" t="s">
        <v>40</v>
      </c>
      <c r="J31">
        <v>-4.6610448653353842E-2</v>
      </c>
    </row>
    <row r="32" spans="1:16" ht="18" x14ac:dyDescent="0.35">
      <c r="A32" s="75" t="s">
        <v>54</v>
      </c>
      <c r="B32" s="76"/>
      <c r="C32" s="77">
        <f>E30/26</f>
        <v>0</v>
      </c>
      <c r="D32" s="78"/>
      <c r="E32" s="78"/>
      <c r="H32" s="74" t="s">
        <v>41</v>
      </c>
      <c r="I32" t="s">
        <v>42</v>
      </c>
      <c r="J32">
        <v>9.0953189626951314E-2</v>
      </c>
    </row>
    <row r="33" spans="1:10" ht="18.75" thickBot="1" x14ac:dyDescent="0.4">
      <c r="A33" s="79" t="s">
        <v>55</v>
      </c>
      <c r="B33" s="80"/>
      <c r="C33" s="81">
        <f>G30/26</f>
        <v>0</v>
      </c>
      <c r="D33" s="78"/>
      <c r="E33" s="78"/>
      <c r="H33" s="74" t="s">
        <v>43</v>
      </c>
      <c r="I33" t="s">
        <v>44</v>
      </c>
      <c r="J33">
        <v>0.99259748752808719</v>
      </c>
    </row>
    <row r="34" spans="1:10" ht="15.75" thickBot="1" x14ac:dyDescent="0.3">
      <c r="A34" s="78"/>
      <c r="B34" s="78"/>
      <c r="C34" s="78"/>
      <c r="D34" s="78"/>
      <c r="E34" s="78"/>
    </row>
    <row r="35" spans="1:10" x14ac:dyDescent="0.25">
      <c r="A35" s="75" t="s">
        <v>56</v>
      </c>
      <c r="B35" s="76"/>
      <c r="C35" s="76"/>
      <c r="D35" s="76"/>
      <c r="E35" s="82" t="e">
        <f>1-(C32/C33)</f>
        <v>#DIV/0!</v>
      </c>
    </row>
    <row r="36" spans="1:10" ht="15.75" thickBot="1" x14ac:dyDescent="0.3">
      <c r="A36" s="79" t="s">
        <v>57</v>
      </c>
      <c r="B36" s="80"/>
      <c r="C36" s="80"/>
      <c r="D36" s="80"/>
      <c r="E36" s="83" t="e">
        <f>1-(1-E35)*25/21</f>
        <v>#DIV/0!</v>
      </c>
    </row>
    <row r="37" spans="1:10" ht="15.75" thickBot="1" x14ac:dyDescent="0.3"/>
    <row r="38" spans="1:10" ht="18.75" thickBot="1" x14ac:dyDescent="0.4">
      <c r="A38" s="84" t="s">
        <v>58</v>
      </c>
      <c r="B38" s="85"/>
      <c r="C38" s="86">
        <v>2.0796000000000001</v>
      </c>
    </row>
  </sheetData>
  <mergeCells count="5">
    <mergeCell ref="A1:A2"/>
    <mergeCell ref="D1:D2"/>
    <mergeCell ref="E1:E2"/>
    <mergeCell ref="F1:F2"/>
    <mergeCell ref="G1:G2"/>
  </mergeCells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9</xdr:col>
                <xdr:colOff>114300</xdr:colOff>
                <xdr:row>2</xdr:row>
                <xdr:rowOff>161925</xdr:rowOff>
              </from>
              <to>
                <xdr:col>10</xdr:col>
                <xdr:colOff>66675</xdr:colOff>
                <xdr:row>4</xdr:row>
                <xdr:rowOff>38100</xdr:rowOff>
              </to>
            </anchor>
          </objectPr>
        </oleObject>
      </mc:Choice>
      <mc:Fallback>
        <oleObject progId="Equation.3" shapeId="3073" r:id="rId3"/>
      </mc:Fallback>
    </mc:AlternateContent>
    <mc:AlternateContent xmlns:mc="http://schemas.openxmlformats.org/markup-compatibility/2006">
      <mc:Choice Requires="x14">
        <oleObject progId="Equation.3" shapeId="3074" r:id="rId5">
          <objectPr defaultSize="0" autoPict="0" r:id="rId6">
            <anchor moveWithCells="1" sizeWithCells="1">
              <from>
                <xdr:col>9</xdr:col>
                <xdr:colOff>19050</xdr:colOff>
                <xdr:row>17</xdr:row>
                <xdr:rowOff>133350</xdr:rowOff>
              </from>
              <to>
                <xdr:col>10</xdr:col>
                <xdr:colOff>57150</xdr:colOff>
                <xdr:row>19</xdr:row>
                <xdr:rowOff>38100</xdr:rowOff>
              </to>
            </anchor>
          </objectPr>
        </oleObject>
      </mc:Choice>
      <mc:Fallback>
        <oleObject progId="Equation.3" shapeId="3074" r:id="rId5"/>
      </mc:Fallback>
    </mc:AlternateContent>
    <mc:AlternateContent xmlns:mc="http://schemas.openxmlformats.org/markup-compatibility/2006">
      <mc:Choice Requires="x14">
        <oleObject progId="Equation.3" shapeId="3075" r:id="rId7">
          <objectPr defaultSize="0" autoPict="0" r:id="rId8">
            <anchor moveWithCells="1" sizeWithCells="1">
              <from>
                <xdr:col>9</xdr:col>
                <xdr:colOff>0</xdr:colOff>
                <xdr:row>20</xdr:row>
                <xdr:rowOff>47625</xdr:rowOff>
              </from>
              <to>
                <xdr:col>13</xdr:col>
                <xdr:colOff>495300</xdr:colOff>
                <xdr:row>22</xdr:row>
                <xdr:rowOff>152400</xdr:rowOff>
              </to>
            </anchor>
          </objectPr>
        </oleObject>
      </mc:Choice>
      <mc:Fallback>
        <oleObject progId="Equation.3" shapeId="3075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 Gretl</vt:lpstr>
      <vt:lpstr>Data excel</vt:lpstr>
      <vt:lpstr>statisticke testovani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Malý</dc:creator>
  <cp:lastModifiedBy>Maier Tomáš</cp:lastModifiedBy>
  <dcterms:created xsi:type="dcterms:W3CDTF">2020-10-16T11:33:19Z</dcterms:created>
  <dcterms:modified xsi:type="dcterms:W3CDTF">2026-03-02T07:25:53Z</dcterms:modified>
</cp:coreProperties>
</file>