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M\2022\"/>
    </mc:Choice>
  </mc:AlternateContent>
  <xr:revisionPtr revIDLastSave="0" documentId="8_{BE3B7CAC-245A-463E-95FB-9D95E594B7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rovnice" sheetId="8" r:id="rId1"/>
    <sheet name="2.rovnice" sheetId="9" r:id="rId2"/>
    <sheet name="Matice M" sheetId="7" r:id="rId3"/>
    <sheet name="GRETL" sheetId="6" r:id="rId4"/>
    <sheet name="gretl1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2" i="9" l="1"/>
  <c r="G32" i="9"/>
  <c r="D32" i="9"/>
  <c r="H31" i="9"/>
  <c r="G31" i="9"/>
  <c r="E31" i="9"/>
  <c r="C31" i="9"/>
  <c r="A244" i="9" s="1"/>
  <c r="B31" i="9"/>
  <c r="E31" i="8" l="1"/>
  <c r="B31" i="8" l="1"/>
  <c r="A238" i="8" s="1"/>
  <c r="N32" i="8"/>
  <c r="F32" i="8"/>
  <c r="L31" i="8"/>
  <c r="I31" i="8"/>
  <c r="C31" i="8"/>
  <c r="A233" i="9" l="1" a="1"/>
  <c r="Q239" i="8"/>
  <c r="A233" i="9" l="1"/>
  <c r="A235" i="9"/>
  <c r="A239" i="9"/>
  <c r="A236" i="9"/>
  <c r="A238" i="9"/>
  <c r="A234" i="9"/>
  <c r="A237" i="9"/>
  <c r="A245" i="9" l="1"/>
  <c r="A246" i="9" s="1"/>
  <c r="A239" i="8" l="1"/>
  <c r="A240" i="8" s="1"/>
</calcChain>
</file>

<file path=xl/sharedStrings.xml><?xml version="1.0" encoding="utf-8"?>
<sst xmlns="http://schemas.openxmlformats.org/spreadsheetml/2006/main" count="271" uniqueCount="96">
  <si>
    <t>Jednotkový vektor</t>
  </si>
  <si>
    <t>y1</t>
  </si>
  <si>
    <t>y2</t>
  </si>
  <si>
    <t>y3</t>
  </si>
  <si>
    <t>Zdroj: ČSÚ</t>
  </si>
  <si>
    <t>X</t>
  </si>
  <si>
    <t>K</t>
  </si>
  <si>
    <t>Zkouška:</t>
  </si>
  <si>
    <r>
      <t>X</t>
    </r>
    <r>
      <rPr>
        <b/>
        <vertAlign val="subscript"/>
        <sz val="14"/>
        <color indexed="8"/>
        <rFont val="Calibri"/>
        <family val="2"/>
        <charset val="238"/>
      </rPr>
      <t>*</t>
    </r>
  </si>
  <si>
    <r>
      <t>Y</t>
    </r>
    <r>
      <rPr>
        <b/>
        <vertAlign val="subscript"/>
        <sz val="14"/>
        <color indexed="8"/>
        <rFont val="Calibri"/>
        <family val="2"/>
        <charset val="238"/>
      </rPr>
      <t>2</t>
    </r>
  </si>
  <si>
    <r>
      <t>y</t>
    </r>
    <r>
      <rPr>
        <b/>
        <vertAlign val="subscript"/>
        <sz val="14"/>
        <color indexed="8"/>
        <rFont val="Calibri"/>
        <family val="2"/>
        <charset val="238"/>
      </rPr>
      <t>1</t>
    </r>
  </si>
  <si>
    <r>
      <t>1. stupeň - výpočet Ŷ</t>
    </r>
    <r>
      <rPr>
        <b/>
        <vertAlign val="subscript"/>
        <sz val="16"/>
        <color indexed="48"/>
        <rFont val="Calibri"/>
        <family val="2"/>
        <charset val="238"/>
      </rPr>
      <t xml:space="preserve">2:   </t>
    </r>
  </si>
  <si>
    <r>
      <t xml:space="preserve">             Ŷ</t>
    </r>
    <r>
      <rPr>
        <b/>
        <vertAlign val="subscript"/>
        <sz val="16"/>
        <color indexed="48"/>
        <rFont val="Times New Roman"/>
        <family val="1"/>
        <charset val="238"/>
      </rPr>
      <t xml:space="preserve">2 </t>
    </r>
    <r>
      <rPr>
        <b/>
        <sz val="16"/>
        <color indexed="48"/>
        <rFont val="Times New Roman"/>
        <family val="1"/>
        <charset val="238"/>
      </rPr>
      <t>= X(X</t>
    </r>
    <r>
      <rPr>
        <b/>
        <vertAlign val="superscript"/>
        <sz val="16"/>
        <color indexed="48"/>
        <rFont val="Times New Roman"/>
        <family val="1"/>
        <charset val="238"/>
      </rPr>
      <t>T</t>
    </r>
    <r>
      <rPr>
        <b/>
        <sz val="16"/>
        <color indexed="48"/>
        <rFont val="Times New Roman"/>
        <family val="1"/>
        <charset val="238"/>
      </rPr>
      <t>X)</t>
    </r>
    <r>
      <rPr>
        <b/>
        <vertAlign val="superscript"/>
        <sz val="16"/>
        <color indexed="48"/>
        <rFont val="Times New Roman"/>
        <family val="1"/>
        <charset val="238"/>
      </rPr>
      <t>-1</t>
    </r>
    <r>
      <rPr>
        <b/>
        <sz val="16"/>
        <color indexed="48"/>
        <rFont val="Times New Roman"/>
        <family val="1"/>
        <charset val="238"/>
      </rPr>
      <t>X</t>
    </r>
    <r>
      <rPr>
        <b/>
        <vertAlign val="superscript"/>
        <sz val="16"/>
        <color indexed="48"/>
        <rFont val="Times New Roman"/>
        <family val="1"/>
        <charset val="238"/>
      </rPr>
      <t>T</t>
    </r>
    <r>
      <rPr>
        <b/>
        <sz val="16"/>
        <color indexed="48"/>
        <rFont val="Times New Roman"/>
        <family val="1"/>
        <charset val="238"/>
      </rPr>
      <t>Y</t>
    </r>
    <r>
      <rPr>
        <b/>
        <vertAlign val="subscript"/>
        <sz val="16"/>
        <color indexed="48"/>
        <rFont val="Times New Roman"/>
        <family val="1"/>
        <charset val="238"/>
      </rPr>
      <t>2</t>
    </r>
  </si>
  <si>
    <r>
      <t>X</t>
    </r>
    <r>
      <rPr>
        <b/>
        <vertAlign val="superscript"/>
        <sz val="14"/>
        <color indexed="8"/>
        <rFont val="Calibri"/>
        <family val="2"/>
        <charset val="238"/>
      </rPr>
      <t>T</t>
    </r>
  </si>
  <si>
    <r>
      <t>X</t>
    </r>
    <r>
      <rPr>
        <b/>
        <vertAlign val="superscript"/>
        <sz val="14"/>
        <color indexed="8"/>
        <rFont val="Calibri"/>
        <family val="2"/>
        <charset val="238"/>
      </rPr>
      <t>T</t>
    </r>
    <r>
      <rPr>
        <b/>
        <sz val="14"/>
        <color theme="1"/>
        <rFont val="Calibri"/>
        <family val="2"/>
        <charset val="238"/>
        <scheme val="minor"/>
      </rPr>
      <t>X</t>
    </r>
  </si>
  <si>
    <r>
      <t>(X</t>
    </r>
    <r>
      <rPr>
        <b/>
        <vertAlign val="superscript"/>
        <sz val="14"/>
        <color indexed="8"/>
        <rFont val="Calibri"/>
        <family val="2"/>
        <charset val="238"/>
      </rPr>
      <t>T</t>
    </r>
    <r>
      <rPr>
        <b/>
        <sz val="14"/>
        <color theme="1"/>
        <rFont val="Calibri"/>
        <family val="2"/>
        <charset val="238"/>
        <scheme val="minor"/>
      </rPr>
      <t>X)</t>
    </r>
    <r>
      <rPr>
        <b/>
        <vertAlign val="superscript"/>
        <sz val="14"/>
        <color indexed="8"/>
        <rFont val="Calibri"/>
        <family val="2"/>
        <charset val="238"/>
      </rPr>
      <t>-1</t>
    </r>
  </si>
  <si>
    <r>
      <t>X(X</t>
    </r>
    <r>
      <rPr>
        <b/>
        <vertAlign val="superscript"/>
        <sz val="14"/>
        <color indexed="8"/>
        <rFont val="Calibri"/>
        <family val="2"/>
        <charset val="238"/>
      </rPr>
      <t>T</t>
    </r>
    <r>
      <rPr>
        <b/>
        <sz val="14"/>
        <color theme="1"/>
        <rFont val="Calibri"/>
        <family val="2"/>
        <charset val="238"/>
        <scheme val="minor"/>
      </rPr>
      <t>X)</t>
    </r>
    <r>
      <rPr>
        <b/>
        <vertAlign val="superscript"/>
        <sz val="14"/>
        <color indexed="8"/>
        <rFont val="Calibri"/>
        <family val="2"/>
        <charset val="238"/>
      </rPr>
      <t>-1</t>
    </r>
  </si>
  <si>
    <r>
      <t>X(X</t>
    </r>
    <r>
      <rPr>
        <b/>
        <vertAlign val="superscript"/>
        <sz val="14"/>
        <color indexed="8"/>
        <rFont val="Calibri"/>
        <family val="2"/>
        <charset val="238"/>
      </rPr>
      <t>T</t>
    </r>
    <r>
      <rPr>
        <b/>
        <sz val="14"/>
        <color theme="1"/>
        <rFont val="Calibri"/>
        <family val="2"/>
        <charset val="238"/>
        <scheme val="minor"/>
      </rPr>
      <t>X)</t>
    </r>
    <r>
      <rPr>
        <b/>
        <vertAlign val="superscript"/>
        <sz val="14"/>
        <color indexed="8"/>
        <rFont val="Calibri"/>
        <family val="2"/>
        <charset val="238"/>
      </rPr>
      <t>-1</t>
    </r>
    <r>
      <rPr>
        <b/>
        <sz val="14"/>
        <color theme="1"/>
        <rFont val="Calibri"/>
        <family val="2"/>
        <charset val="238"/>
        <scheme val="minor"/>
      </rPr>
      <t>X</t>
    </r>
    <r>
      <rPr>
        <b/>
        <vertAlign val="superscript"/>
        <sz val="14"/>
        <color indexed="8"/>
        <rFont val="Calibri"/>
        <family val="2"/>
        <charset val="238"/>
      </rPr>
      <t>T</t>
    </r>
  </si>
  <si>
    <r>
      <rPr>
        <b/>
        <sz val="14"/>
        <color indexed="8"/>
        <rFont val="Calibri"/>
        <family val="2"/>
        <charset val="238"/>
      </rPr>
      <t>Ŷ</t>
    </r>
    <r>
      <rPr>
        <b/>
        <vertAlign val="subscript"/>
        <sz val="14"/>
        <color indexed="8"/>
        <rFont val="Calibri"/>
        <family val="2"/>
        <charset val="238"/>
      </rPr>
      <t>2</t>
    </r>
    <r>
      <rPr>
        <b/>
        <sz val="14"/>
        <color indexed="8"/>
        <rFont val="Calibri"/>
        <family val="2"/>
        <charset val="238"/>
      </rPr>
      <t xml:space="preserve"> = </t>
    </r>
    <r>
      <rPr>
        <b/>
        <sz val="14"/>
        <color theme="1"/>
        <rFont val="Calibri"/>
        <family val="2"/>
        <charset val="238"/>
        <scheme val="minor"/>
      </rPr>
      <t>X(X</t>
    </r>
    <r>
      <rPr>
        <b/>
        <vertAlign val="superscript"/>
        <sz val="14"/>
        <color indexed="8"/>
        <rFont val="Calibri"/>
        <family val="2"/>
        <charset val="238"/>
      </rPr>
      <t>T</t>
    </r>
    <r>
      <rPr>
        <b/>
        <sz val="14"/>
        <color theme="1"/>
        <rFont val="Calibri"/>
        <family val="2"/>
        <charset val="238"/>
        <scheme val="minor"/>
      </rPr>
      <t>X)</t>
    </r>
    <r>
      <rPr>
        <b/>
        <vertAlign val="superscript"/>
        <sz val="14"/>
        <color indexed="8"/>
        <rFont val="Calibri"/>
        <family val="2"/>
        <charset val="238"/>
      </rPr>
      <t>-1</t>
    </r>
    <r>
      <rPr>
        <b/>
        <sz val="14"/>
        <color theme="1"/>
        <rFont val="Calibri"/>
        <family val="2"/>
        <charset val="238"/>
        <scheme val="minor"/>
      </rPr>
      <t>X</t>
    </r>
    <r>
      <rPr>
        <b/>
        <vertAlign val="superscript"/>
        <sz val="14"/>
        <color indexed="8"/>
        <rFont val="Calibri"/>
        <family val="2"/>
        <charset val="238"/>
      </rPr>
      <t>T</t>
    </r>
    <r>
      <rPr>
        <b/>
        <sz val="14"/>
        <color theme="1"/>
        <rFont val="Calibri"/>
        <family val="2"/>
        <charset val="238"/>
        <scheme val="minor"/>
      </rPr>
      <t>Y</t>
    </r>
    <r>
      <rPr>
        <b/>
        <vertAlign val="subscript"/>
        <sz val="14"/>
        <color indexed="8"/>
        <rFont val="Calibri"/>
        <family val="2"/>
        <charset val="238"/>
      </rPr>
      <t>2</t>
    </r>
  </si>
  <si>
    <r>
      <t>Ŷ</t>
    </r>
    <r>
      <rPr>
        <b/>
        <vertAlign val="subscript"/>
        <sz val="14"/>
        <color indexed="8"/>
        <rFont val="Calibri"/>
        <family val="2"/>
        <charset val="238"/>
      </rPr>
      <t>2</t>
    </r>
    <r>
      <rPr>
        <b/>
        <vertAlign val="superscript"/>
        <sz val="14"/>
        <color indexed="8"/>
        <rFont val="Calibri"/>
        <family val="2"/>
        <charset val="238"/>
      </rPr>
      <t>T</t>
    </r>
  </si>
  <si>
    <r>
      <t>X</t>
    </r>
    <r>
      <rPr>
        <b/>
        <vertAlign val="subscript"/>
        <sz val="14"/>
        <color indexed="8"/>
        <rFont val="Calibri"/>
        <family val="2"/>
        <charset val="238"/>
      </rPr>
      <t>*</t>
    </r>
    <r>
      <rPr>
        <b/>
        <vertAlign val="superscript"/>
        <sz val="14"/>
        <color indexed="8"/>
        <rFont val="Calibri"/>
        <family val="2"/>
        <charset val="238"/>
      </rPr>
      <t>T</t>
    </r>
  </si>
  <si>
    <r>
      <t>γ</t>
    </r>
    <r>
      <rPr>
        <b/>
        <vertAlign val="subscript"/>
        <sz val="14"/>
        <color indexed="8"/>
        <rFont val="Times New Roman"/>
        <family val="1"/>
        <charset val="238"/>
      </rPr>
      <t>11</t>
    </r>
  </si>
  <si>
    <r>
      <t>γ</t>
    </r>
    <r>
      <rPr>
        <b/>
        <vertAlign val="subscript"/>
        <sz val="14"/>
        <color indexed="8"/>
        <rFont val="Times New Roman"/>
        <family val="1"/>
        <charset val="238"/>
      </rPr>
      <t>110</t>
    </r>
  </si>
  <si>
    <r>
      <t>K</t>
    </r>
    <r>
      <rPr>
        <b/>
        <vertAlign val="superscript"/>
        <sz val="14"/>
        <color indexed="8"/>
        <rFont val="Calibri"/>
        <family val="2"/>
        <charset val="238"/>
      </rPr>
      <t xml:space="preserve">-1 </t>
    </r>
  </si>
  <si>
    <t>Odhad vícerovnicového modelu dvoustupňovou metodou nejmenších čtverců</t>
  </si>
  <si>
    <r>
      <t>Y</t>
    </r>
    <r>
      <rPr>
        <b/>
        <vertAlign val="subscript"/>
        <sz val="14"/>
        <color indexed="8"/>
        <rFont val="Calibri"/>
        <family val="2"/>
        <charset val="238"/>
      </rPr>
      <t>2 T</t>
    </r>
  </si>
  <si>
    <t>B</t>
  </si>
  <si>
    <t>Г</t>
  </si>
  <si>
    <t>M</t>
  </si>
  <si>
    <t xml:space="preserve">Aplikace BMNČ se složenou maticí K </t>
  </si>
  <si>
    <t xml:space="preserve">2. stupeň - výpočet parametrů rovnice: </t>
  </si>
  <si>
    <t>Sledovaná veličina</t>
  </si>
  <si>
    <t>HDP důchodovou metodou, běžné ceny</t>
  </si>
  <si>
    <t xml:space="preserve">Vývoz (FOB), běžné ceny </t>
  </si>
  <si>
    <t xml:space="preserve">Dovoz (FOB), běžné ceny </t>
  </si>
  <si>
    <t xml:space="preserve">Bilance (FOB) </t>
  </si>
  <si>
    <t>jednotky</t>
  </si>
  <si>
    <t>mil CZK</t>
  </si>
  <si>
    <t>osoby</t>
  </si>
  <si>
    <t>CZK</t>
  </si>
  <si>
    <t>%</t>
  </si>
  <si>
    <t>Výdaje domácností na konečnou spotřebu, běžné ceny</t>
  </si>
  <si>
    <t>Tvorba hrubého fixního kapitálu, běžné ceny</t>
  </si>
  <si>
    <t>Mzdy a platy celkem, běžné ceny</t>
  </si>
  <si>
    <t xml:space="preserve">Celková zaměstnanost </t>
  </si>
  <si>
    <t xml:space="preserve">Parita kupní síly </t>
  </si>
  <si>
    <t xml:space="preserve">Průměrná míra inflace </t>
  </si>
  <si>
    <t xml:space="preserve">Míra hrubých úspor domácností </t>
  </si>
  <si>
    <t>Diskontní sazba ČNB</t>
  </si>
  <si>
    <t>Celkové vládní výdaje</t>
  </si>
  <si>
    <t>-</t>
  </si>
  <si>
    <t>Prom.</t>
  </si>
  <si>
    <t>x1t</t>
  </si>
  <si>
    <t>x2t</t>
  </si>
  <si>
    <t>x3t</t>
  </si>
  <si>
    <t>x4t</t>
  </si>
  <si>
    <t>x5t</t>
  </si>
  <si>
    <t>x6t</t>
  </si>
  <si>
    <t>x7t</t>
  </si>
  <si>
    <t>x8t</t>
  </si>
  <si>
    <t>x9t</t>
  </si>
  <si>
    <t>x10t</t>
  </si>
  <si>
    <t>x11t</t>
  </si>
  <si>
    <t>y3t</t>
  </si>
  <si>
    <t>y2t</t>
  </si>
  <si>
    <t>y1t</t>
  </si>
  <si>
    <t xml:space="preserve">Kurz kč/euro </t>
  </si>
  <si>
    <t>x2(t-1)</t>
  </si>
  <si>
    <t>x12t</t>
  </si>
  <si>
    <t>x10(t-1)</t>
  </si>
  <si>
    <t>y3(t-1)</t>
  </si>
  <si>
    <t>Parametry 1.rovnice:</t>
  </si>
  <si>
    <r>
      <t>β</t>
    </r>
    <r>
      <rPr>
        <b/>
        <vertAlign val="subscript"/>
        <sz val="14"/>
        <color indexed="8"/>
        <rFont val="Calibri"/>
        <family val="2"/>
        <charset val="238"/>
      </rPr>
      <t>12</t>
    </r>
  </si>
  <si>
    <r>
      <t>γ</t>
    </r>
    <r>
      <rPr>
        <b/>
        <vertAlign val="subscript"/>
        <sz val="14"/>
        <color indexed="8"/>
        <rFont val="Times New Roman"/>
        <family val="1"/>
        <charset val="238"/>
      </rPr>
      <t>12</t>
    </r>
  </si>
  <si>
    <r>
      <t>γ</t>
    </r>
    <r>
      <rPr>
        <b/>
        <vertAlign val="subscript"/>
        <sz val="14"/>
        <color indexed="8"/>
        <rFont val="Times New Roman"/>
        <family val="1"/>
        <charset val="238"/>
      </rPr>
      <t>15</t>
    </r>
  </si>
  <si>
    <r>
      <t>γ</t>
    </r>
    <r>
      <rPr>
        <b/>
        <vertAlign val="subscript"/>
        <sz val="14"/>
        <color indexed="8"/>
        <rFont val="Times New Roman"/>
        <family val="1"/>
        <charset val="238"/>
      </rPr>
      <t>18</t>
    </r>
  </si>
  <si>
    <t>Parametry 2.rovnice:</t>
  </si>
  <si>
    <t>x3(t-1)</t>
  </si>
  <si>
    <r>
      <t>β</t>
    </r>
    <r>
      <rPr>
        <b/>
        <vertAlign val="subscript"/>
        <sz val="14"/>
        <color indexed="8"/>
        <rFont val="Calibri"/>
        <family val="2"/>
        <charset val="238"/>
      </rPr>
      <t>21</t>
    </r>
  </si>
  <si>
    <r>
      <t>γ</t>
    </r>
    <r>
      <rPr>
        <b/>
        <vertAlign val="subscript"/>
        <sz val="14"/>
        <color indexed="8"/>
        <rFont val="Times New Roman"/>
        <family val="1"/>
        <charset val="238"/>
      </rPr>
      <t>21</t>
    </r>
  </si>
  <si>
    <r>
      <t>γ*</t>
    </r>
    <r>
      <rPr>
        <b/>
        <vertAlign val="subscript"/>
        <sz val="14"/>
        <color indexed="8"/>
        <rFont val="Times New Roman"/>
        <family val="1"/>
        <charset val="238"/>
      </rPr>
      <t>23</t>
    </r>
  </si>
  <si>
    <r>
      <t>γ</t>
    </r>
    <r>
      <rPr>
        <b/>
        <vertAlign val="subscript"/>
        <sz val="14"/>
        <color indexed="8"/>
        <rFont val="Times New Roman"/>
        <family val="1"/>
        <charset val="238"/>
      </rPr>
      <t>23</t>
    </r>
  </si>
  <si>
    <r>
      <t>γ</t>
    </r>
    <r>
      <rPr>
        <b/>
        <vertAlign val="subscript"/>
        <sz val="14"/>
        <color indexed="8"/>
        <rFont val="Times New Roman"/>
        <family val="1"/>
        <charset val="238"/>
      </rPr>
      <t>24</t>
    </r>
  </si>
  <si>
    <r>
      <t>γ</t>
    </r>
    <r>
      <rPr>
        <b/>
        <vertAlign val="subscript"/>
        <sz val="14"/>
        <color indexed="8"/>
        <rFont val="Times New Roman"/>
        <family val="1"/>
        <charset val="238"/>
      </rPr>
      <t>211</t>
    </r>
  </si>
  <si>
    <r>
      <t>γ</t>
    </r>
    <r>
      <rPr>
        <b/>
        <vertAlign val="subscript"/>
        <sz val="14"/>
        <color indexed="8"/>
        <rFont val="Times New Roman"/>
        <family val="1"/>
        <charset val="238"/>
      </rPr>
      <t>23(t-1)</t>
    </r>
  </si>
  <si>
    <t>Průměr t</t>
  </si>
  <si>
    <t>Průměr t-1</t>
  </si>
  <si>
    <t>x11(t-1)</t>
  </si>
  <si>
    <t>1.rovnice</t>
  </si>
  <si>
    <t>2.rovnice</t>
  </si>
  <si>
    <t>3.rovnice</t>
  </si>
  <si>
    <r>
      <t>B</t>
    </r>
    <r>
      <rPr>
        <b/>
        <sz val="8"/>
        <color theme="1"/>
        <rFont val="Calibri"/>
        <family val="2"/>
        <charset val="238"/>
        <scheme val="minor"/>
      </rPr>
      <t>-1</t>
    </r>
  </si>
  <si>
    <t>`</t>
  </si>
  <si>
    <r>
      <t>-B</t>
    </r>
    <r>
      <rPr>
        <b/>
        <sz val="8"/>
        <color theme="1"/>
        <rFont val="Calibri"/>
        <family val="2"/>
        <charset val="238"/>
        <scheme val="minor"/>
      </rPr>
      <t>-1</t>
    </r>
  </si>
  <si>
    <t xml:space="preserve">Redukce modelu </t>
  </si>
  <si>
    <t>Michal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</si>
</sst>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vertAlign val="subscript"/>
      <sz val="14"/>
      <color indexed="8"/>
      <name val="Calibri"/>
      <family val="2"/>
      <charset val="238"/>
    </font>
    <font>
      <b/>
      <sz val="16"/>
      <color indexed="48"/>
      <name val="Calibri"/>
      <family val="2"/>
      <charset val="238"/>
    </font>
    <font>
      <b/>
      <vertAlign val="subscript"/>
      <sz val="16"/>
      <color indexed="48"/>
      <name val="Calibri"/>
      <family val="2"/>
      <charset val="238"/>
    </font>
    <font>
      <b/>
      <sz val="16"/>
      <color indexed="48"/>
      <name val="Times New Roman"/>
      <family val="1"/>
      <charset val="238"/>
    </font>
    <font>
      <b/>
      <vertAlign val="subscript"/>
      <sz val="16"/>
      <color indexed="48"/>
      <name val="Times New Roman"/>
      <family val="1"/>
      <charset val="238"/>
    </font>
    <font>
      <b/>
      <vertAlign val="superscript"/>
      <sz val="16"/>
      <color indexed="48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vertAlign val="superscript"/>
      <sz val="1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b/>
      <vertAlign val="subscript"/>
      <sz val="14"/>
      <color indexed="8"/>
      <name val="Times New Roman"/>
      <family val="1"/>
      <charset val="238"/>
    </font>
    <font>
      <b/>
      <u/>
      <sz val="16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</font>
    <font>
      <b/>
      <sz val="12"/>
      <color rgb="FF0070C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7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B6CD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164" fontId="2" fillId="0" borderId="0" xfId="0" applyNumberFormat="1" applyFont="1" applyBorder="1"/>
    <xf numFmtId="2" fontId="0" fillId="0" borderId="0" xfId="0" applyNumberFormat="1" applyBorder="1"/>
    <xf numFmtId="0" fontId="1" fillId="0" borderId="0" xfId="0" applyFont="1"/>
    <xf numFmtId="0" fontId="0" fillId="0" borderId="0" xfId="0" applyBorder="1"/>
    <xf numFmtId="0" fontId="7" fillId="0" borderId="0" xfId="0" applyFont="1"/>
    <xf numFmtId="1" fontId="4" fillId="3" borderId="2" xfId="0" applyNumberFormat="1" applyFont="1" applyFill="1" applyBorder="1"/>
    <xf numFmtId="1" fontId="4" fillId="3" borderId="3" xfId="0" applyNumberFormat="1" applyFont="1" applyFill="1" applyBorder="1"/>
    <xf numFmtId="0" fontId="10" fillId="0" borderId="0" xfId="0" applyFont="1"/>
    <xf numFmtId="0" fontId="12" fillId="0" borderId="0" xfId="0" applyFont="1" applyAlignment="1">
      <alignment horizontal="center"/>
    </xf>
    <xf numFmtId="0" fontId="15" fillId="0" borderId="0" xfId="0" applyFont="1"/>
    <xf numFmtId="0" fontId="16" fillId="3" borderId="0" xfId="0" applyFont="1" applyFill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16" fillId="0" borderId="0" xfId="0" applyFont="1"/>
    <xf numFmtId="0" fontId="6" fillId="0" borderId="0" xfId="0" applyFont="1" applyBorder="1"/>
    <xf numFmtId="0" fontId="16" fillId="0" borderId="0" xfId="0" applyFont="1" applyBorder="1"/>
    <xf numFmtId="0" fontId="6" fillId="3" borderId="0" xfId="0" applyFont="1" applyFill="1"/>
    <xf numFmtId="0" fontId="7" fillId="0" borderId="6" xfId="0" applyFont="1" applyBorder="1"/>
    <xf numFmtId="0" fontId="6" fillId="0" borderId="0" xfId="0" applyFont="1"/>
    <xf numFmtId="0" fontId="18" fillId="0" borderId="0" xfId="0" applyFont="1"/>
    <xf numFmtId="0" fontId="16" fillId="5" borderId="0" xfId="0" applyFont="1" applyFill="1"/>
    <xf numFmtId="0" fontId="0" fillId="5" borderId="0" xfId="0" applyFill="1"/>
    <xf numFmtId="0" fontId="20" fillId="0" borderId="0" xfId="0" applyFont="1" applyAlignment="1">
      <alignment horizontal="left"/>
    </xf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0" fontId="7" fillId="0" borderId="0" xfId="0" applyFont="1" applyFill="1" applyBorder="1"/>
    <xf numFmtId="0" fontId="16" fillId="3" borderId="7" xfId="0" applyFont="1" applyFill="1" applyBorder="1"/>
    <xf numFmtId="0" fontId="6" fillId="5" borderId="7" xfId="0" applyFont="1" applyFill="1" applyBorder="1"/>
    <xf numFmtId="0" fontId="21" fillId="6" borderId="4" xfId="0" applyFont="1" applyFill="1" applyBorder="1"/>
    <xf numFmtId="0" fontId="21" fillId="4" borderId="4" xfId="0" applyFont="1" applyFill="1" applyBorder="1"/>
    <xf numFmtId="0" fontId="21" fillId="7" borderId="0" xfId="0" applyFont="1" applyFill="1" applyBorder="1"/>
    <xf numFmtId="0" fontId="21" fillId="7" borderId="5" xfId="0" applyFont="1" applyFill="1" applyBorder="1"/>
    <xf numFmtId="0" fontId="22" fillId="8" borderId="0" xfId="0" applyFont="1" applyFill="1" applyBorder="1"/>
    <xf numFmtId="0" fontId="22" fillId="8" borderId="5" xfId="0" applyFont="1" applyFill="1" applyBorder="1"/>
    <xf numFmtId="0" fontId="8" fillId="0" borderId="0" xfId="0" applyFont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Fill="1" applyBorder="1"/>
    <xf numFmtId="0" fontId="24" fillId="0" borderId="0" xfId="0" applyFont="1"/>
    <xf numFmtId="0" fontId="24" fillId="0" borderId="0" xfId="0" applyFont="1" applyFill="1"/>
    <xf numFmtId="0" fontId="23" fillId="0" borderId="0" xfId="0" applyFont="1" applyFill="1"/>
    <xf numFmtId="0" fontId="0" fillId="0" borderId="0" xfId="0" applyFill="1"/>
    <xf numFmtId="0" fontId="25" fillId="0" borderId="0" xfId="0" applyFont="1" applyAlignment="1">
      <alignment horizontal="center"/>
    </xf>
    <xf numFmtId="0" fontId="0" fillId="0" borderId="3" xfId="0" applyBorder="1"/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3" fontId="0" fillId="0" borderId="3" xfId="0" applyNumberFormat="1" applyBorder="1"/>
    <xf numFmtId="3" fontId="0" fillId="0" borderId="3" xfId="0" applyNumberFormat="1" applyFont="1" applyBorder="1"/>
    <xf numFmtId="0" fontId="27" fillId="0" borderId="3" xfId="0" applyNumberFormat="1" applyFont="1" applyBorder="1" applyAlignment="1">
      <alignment horizontal="center" vertical="center" wrapText="1"/>
    </xf>
    <xf numFmtId="0" fontId="29" fillId="0" borderId="3" xfId="0" applyNumberFormat="1" applyFont="1" applyBorder="1" applyAlignment="1">
      <alignment horizontal="center" vertical="center" wrapText="1"/>
    </xf>
    <xf numFmtId="3" fontId="29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3" fontId="4" fillId="3" borderId="2" xfId="0" applyNumberFormat="1" applyFont="1" applyFill="1" applyBorder="1"/>
    <xf numFmtId="166" fontId="4" fillId="3" borderId="2" xfId="0" applyNumberFormat="1" applyFont="1" applyFill="1" applyBorder="1"/>
    <xf numFmtId="3" fontId="4" fillId="10" borderId="2" xfId="0" applyNumberFormat="1" applyFont="1" applyFill="1" applyBorder="1"/>
    <xf numFmtId="3" fontId="4" fillId="4" borderId="2" xfId="0" applyNumberFormat="1" applyFont="1" applyFill="1" applyBorder="1"/>
    <xf numFmtId="3" fontId="4" fillId="3" borderId="3" xfId="0" applyNumberFormat="1" applyFont="1" applyFill="1" applyBorder="1"/>
    <xf numFmtId="166" fontId="4" fillId="3" borderId="3" xfId="0" applyNumberFormat="1" applyFont="1" applyFill="1" applyBorder="1"/>
    <xf numFmtId="0" fontId="7" fillId="0" borderId="3" xfId="0" applyFont="1" applyBorder="1"/>
    <xf numFmtId="0" fontId="30" fillId="0" borderId="0" xfId="0" applyFont="1"/>
    <xf numFmtId="0" fontId="22" fillId="0" borderId="3" xfId="0" applyFont="1" applyBorder="1"/>
    <xf numFmtId="2" fontId="31" fillId="0" borderId="6" xfId="0" applyNumberFormat="1" applyFont="1" applyBorder="1"/>
    <xf numFmtId="2" fontId="32" fillId="0" borderId="6" xfId="0" applyNumberFormat="1" applyFont="1" applyBorder="1"/>
    <xf numFmtId="165" fontId="0" fillId="0" borderId="0" xfId="0" applyNumberFormat="1"/>
    <xf numFmtId="4" fontId="5" fillId="0" borderId="0" xfId="0" applyNumberFormat="1" applyFont="1"/>
    <xf numFmtId="4" fontId="0" fillId="0" borderId="0" xfId="0" applyNumberFormat="1"/>
    <xf numFmtId="3" fontId="0" fillId="0" borderId="0" xfId="0" applyNumberFormat="1" applyBorder="1"/>
    <xf numFmtId="4" fontId="0" fillId="0" borderId="0" xfId="0" applyNumberFormat="1" applyBorder="1"/>
    <xf numFmtId="0" fontId="33" fillId="0" borderId="0" xfId="0" applyFont="1" applyAlignment="1">
      <alignment horizontal="center" vertical="center"/>
    </xf>
    <xf numFmtId="0" fontId="23" fillId="5" borderId="0" xfId="0" applyFont="1" applyFill="1" applyAlignment="1">
      <alignment horizontal="right"/>
    </xf>
    <xf numFmtId="0" fontId="27" fillId="0" borderId="1" xfId="0" applyFont="1" applyBorder="1" applyAlignment="1">
      <alignment horizontal="center" vertical="center"/>
    </xf>
    <xf numFmtId="3" fontId="0" fillId="0" borderId="8" xfId="0" applyNumberFormat="1" applyBorder="1"/>
    <xf numFmtId="0" fontId="0" fillId="0" borderId="8" xfId="0" applyBorder="1"/>
    <xf numFmtId="3" fontId="0" fillId="0" borderId="1" xfId="0" applyNumberFormat="1" applyBorder="1"/>
    <xf numFmtId="0" fontId="0" fillId="0" borderId="1" xfId="0" applyBorder="1"/>
    <xf numFmtId="2" fontId="0" fillId="0" borderId="3" xfId="0" applyNumberFormat="1" applyBorder="1"/>
    <xf numFmtId="0" fontId="26" fillId="0" borderId="0" xfId="0" applyFont="1"/>
    <xf numFmtId="3" fontId="26" fillId="11" borderId="3" xfId="0" applyNumberFormat="1" applyFont="1" applyFill="1" applyBorder="1"/>
    <xf numFmtId="4" fontId="26" fillId="11" borderId="3" xfId="0" applyNumberFormat="1" applyFont="1" applyFill="1" applyBorder="1"/>
    <xf numFmtId="3" fontId="26" fillId="11" borderId="3" xfId="0" applyNumberFormat="1" applyFont="1" applyFill="1" applyBorder="1" applyAlignment="1">
      <alignment horizontal="center" vertical="center"/>
    </xf>
    <xf numFmtId="0" fontId="0" fillId="0" borderId="0" xfId="0" applyFont="1"/>
    <xf numFmtId="4" fontId="4" fillId="3" borderId="2" xfId="0" applyNumberFormat="1" applyFont="1" applyFill="1" applyBorder="1"/>
    <xf numFmtId="4" fontId="4" fillId="3" borderId="3" xfId="0" applyNumberFormat="1" applyFont="1" applyFill="1" applyBorder="1"/>
    <xf numFmtId="4" fontId="34" fillId="0" borderId="0" xfId="0" applyNumberFormat="1" applyFont="1"/>
    <xf numFmtId="0" fontId="36" fillId="5" borderId="0" xfId="0" applyFont="1" applyFill="1"/>
    <xf numFmtId="0" fontId="7" fillId="5" borderId="0" xfId="0" applyFont="1" applyFill="1"/>
    <xf numFmtId="2" fontId="23" fillId="9" borderId="3" xfId="0" applyNumberFormat="1" applyFont="1" applyFill="1" applyBorder="1"/>
    <xf numFmtId="1" fontId="23" fillId="9" borderId="3" xfId="0" applyNumberFormat="1" applyFont="1" applyFill="1" applyBorder="1"/>
    <xf numFmtId="0" fontId="26" fillId="0" borderId="0" xfId="0" applyFont="1" applyAlignment="1">
      <alignment horizontal="center" vertical="center"/>
    </xf>
    <xf numFmtId="4" fontId="31" fillId="0" borderId="6" xfId="0" applyNumberFormat="1" applyFont="1" applyBorder="1"/>
    <xf numFmtId="4" fontId="32" fillId="0" borderId="6" xfId="0" applyNumberFormat="1" applyFont="1" applyBorder="1"/>
    <xf numFmtId="3" fontId="4" fillId="0" borderId="0" xfId="0" applyNumberFormat="1" applyFont="1" applyFill="1" applyBorder="1"/>
    <xf numFmtId="0" fontId="21" fillId="6" borderId="3" xfId="0" applyFont="1" applyFill="1" applyBorder="1"/>
    <xf numFmtId="0" fontId="21" fillId="7" borderId="3" xfId="0" applyFont="1" applyFill="1" applyBorder="1"/>
    <xf numFmtId="0" fontId="21" fillId="4" borderId="3" xfId="0" applyFont="1" applyFill="1" applyBorder="1"/>
    <xf numFmtId="0" fontId="22" fillId="8" borderId="3" xfId="0" applyFont="1" applyFill="1" applyBorder="1"/>
    <xf numFmtId="0" fontId="0" fillId="0" borderId="0" xfId="0" applyFill="1" applyBorder="1"/>
    <xf numFmtId="0" fontId="36" fillId="0" borderId="0" xfId="0" applyFont="1" applyFill="1" applyBorder="1"/>
    <xf numFmtId="4" fontId="31" fillId="0" borderId="0" xfId="0" applyNumberFormat="1" applyFont="1" applyFill="1" applyBorder="1"/>
    <xf numFmtId="0" fontId="35" fillId="0" borderId="0" xfId="0" applyFont="1" applyFill="1" applyBorder="1"/>
    <xf numFmtId="4" fontId="32" fillId="0" borderId="0" xfId="0" applyNumberFormat="1" applyFont="1" applyFill="1" applyBorder="1"/>
    <xf numFmtId="0" fontId="8" fillId="0" borderId="0" xfId="0" applyFont="1" applyFill="1" applyBorder="1"/>
    <xf numFmtId="49" fontId="23" fillId="5" borderId="0" xfId="0" applyNumberFormat="1" applyFont="1" applyFill="1" applyAlignment="1">
      <alignment horizontal="right"/>
    </xf>
    <xf numFmtId="0" fontId="7" fillId="12" borderId="3" xfId="0" applyFont="1" applyFill="1" applyBorder="1"/>
    <xf numFmtId="4" fontId="7" fillId="12" borderId="3" xfId="0" applyNumberFormat="1" applyFont="1" applyFill="1" applyBorder="1"/>
    <xf numFmtId="4" fontId="7" fillId="13" borderId="3" xfId="0" applyNumberFormat="1" applyFont="1" applyFill="1" applyBorder="1"/>
    <xf numFmtId="0" fontId="7" fillId="13" borderId="3" xfId="0" applyFont="1" applyFill="1" applyBorder="1"/>
    <xf numFmtId="2" fontId="7" fillId="0" borderId="3" xfId="0" applyNumberFormat="1" applyFont="1" applyBorder="1"/>
    <xf numFmtId="0" fontId="7" fillId="14" borderId="6" xfId="0" applyFont="1" applyFill="1" applyBorder="1"/>
    <xf numFmtId="4" fontId="31" fillId="14" borderId="6" xfId="0" applyNumberFormat="1" applyFont="1" applyFill="1" applyBorder="1"/>
    <xf numFmtId="0" fontId="6" fillId="14" borderId="0" xfId="0" applyFont="1" applyFill="1"/>
    <xf numFmtId="4" fontId="32" fillId="14" borderId="6" xfId="0" applyNumberFormat="1" applyFont="1" applyFill="1" applyBorder="1"/>
    <xf numFmtId="0" fontId="18" fillId="14" borderId="0" xfId="0" applyFont="1" applyFill="1"/>
    <xf numFmtId="4" fontId="38" fillId="14" borderId="6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BB6CDA"/>
      <color rgb="FFAC4ED2"/>
      <color rgb="FFFF775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9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114300</xdr:rowOff>
    </xdr:from>
    <xdr:to>
      <xdr:col>9</xdr:col>
      <xdr:colOff>286410</xdr:colOff>
      <xdr:row>42</xdr:row>
      <xdr:rowOff>28712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8734115-B34C-473E-9BAA-F208B78CA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067550"/>
          <a:ext cx="7630185" cy="1562237"/>
        </a:xfrm>
        <a:prstGeom prst="rect">
          <a:avLst/>
        </a:prstGeom>
      </xdr:spPr>
    </xdr:pic>
    <xdr:clientData/>
  </xdr:twoCellAnchor>
  <xdr:twoCellAnchor>
    <xdr:from>
      <xdr:col>0</xdr:col>
      <xdr:colOff>655320</xdr:colOff>
      <xdr:row>35</xdr:row>
      <xdr:rowOff>146685</xdr:rowOff>
    </xdr:from>
    <xdr:to>
      <xdr:col>8</xdr:col>
      <xdr:colOff>415391</xdr:colOff>
      <xdr:row>37</xdr:row>
      <xdr:rowOff>59054</xdr:rowOff>
    </xdr:to>
    <xdr:sp macro="" textlink="">
      <xdr:nvSpPr>
        <xdr:cNvPr id="3" name="Zaoblený obdélník 7">
          <a:extLst>
            <a:ext uri="{FF2B5EF4-FFF2-40B4-BE49-F238E27FC236}">
              <a16:creationId xmlns:a16="http://schemas.microsoft.com/office/drawing/2014/main" id="{CB7CAC4E-EBAF-4632-870A-385D191B7F41}"/>
            </a:ext>
          </a:extLst>
        </xdr:cNvPr>
        <xdr:cNvSpPr/>
      </xdr:nvSpPr>
      <xdr:spPr>
        <a:xfrm>
          <a:off x="655320" y="7461885"/>
          <a:ext cx="6237071" cy="274319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259292</xdr:colOff>
      <xdr:row>192</xdr:row>
      <xdr:rowOff>146050</xdr:rowOff>
    </xdr:from>
    <xdr:to>
      <xdr:col>5</xdr:col>
      <xdr:colOff>16732</xdr:colOff>
      <xdr:row>196</xdr:row>
      <xdr:rowOff>95250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C56CC952-D65F-4B93-9A9F-56E2B4710B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023"/>
        <a:stretch/>
      </xdr:blipFill>
      <xdr:spPr bwMode="auto">
        <a:xfrm>
          <a:off x="3602567" y="38693725"/>
          <a:ext cx="567065" cy="777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765174</xdr:colOff>
      <xdr:row>227</xdr:row>
      <xdr:rowOff>67736</xdr:rowOff>
    </xdr:from>
    <xdr:to>
      <xdr:col>6</xdr:col>
      <xdr:colOff>353426</xdr:colOff>
      <xdr:row>230</xdr:row>
      <xdr:rowOff>228601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7E5FB685-7649-43DE-A3FB-2C12C211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49" y="45816311"/>
          <a:ext cx="3636377" cy="9133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1</xdr:rowOff>
    </xdr:from>
    <xdr:to>
      <xdr:col>2</xdr:col>
      <xdr:colOff>4763</xdr:colOff>
      <xdr:row>199</xdr:row>
      <xdr:rowOff>146138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537524C9-03E0-4C91-9D1B-5452625D2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9376351"/>
          <a:ext cx="1666875" cy="689062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196</xdr:row>
      <xdr:rowOff>19050</xdr:rowOff>
    </xdr:from>
    <xdr:to>
      <xdr:col>0</xdr:col>
      <xdr:colOff>704850</xdr:colOff>
      <xdr:row>197</xdr:row>
      <xdr:rowOff>142875</xdr:rowOff>
    </xdr:to>
    <xdr:sp macro="" textlink="">
      <xdr:nvSpPr>
        <xdr:cNvPr id="14" name="Obdélník: se zakulacenými rohy 13">
          <a:extLst>
            <a:ext uri="{FF2B5EF4-FFF2-40B4-BE49-F238E27FC236}">
              <a16:creationId xmlns:a16="http://schemas.microsoft.com/office/drawing/2014/main" id="{9177E2EF-5D2D-4FB7-AC0A-2FE38DD2A30F}"/>
            </a:ext>
          </a:extLst>
        </xdr:cNvPr>
        <xdr:cNvSpPr/>
      </xdr:nvSpPr>
      <xdr:spPr>
        <a:xfrm>
          <a:off x="104775" y="39395400"/>
          <a:ext cx="600075" cy="304800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828675</xdr:colOff>
      <xdr:row>196</xdr:row>
      <xdr:rowOff>19050</xdr:rowOff>
    </xdr:from>
    <xdr:to>
      <xdr:col>1</xdr:col>
      <xdr:colOff>628650</xdr:colOff>
      <xdr:row>197</xdr:row>
      <xdr:rowOff>142875</xdr:rowOff>
    </xdr:to>
    <xdr:sp macro="" textlink="">
      <xdr:nvSpPr>
        <xdr:cNvPr id="15" name="Obdélník: se zakulacenými rohy 14">
          <a:extLst>
            <a:ext uri="{FF2B5EF4-FFF2-40B4-BE49-F238E27FC236}">
              <a16:creationId xmlns:a16="http://schemas.microsoft.com/office/drawing/2014/main" id="{8621C219-372A-4960-B6A9-EE31B372F859}"/>
            </a:ext>
          </a:extLst>
        </xdr:cNvPr>
        <xdr:cNvSpPr/>
      </xdr:nvSpPr>
      <xdr:spPr>
        <a:xfrm>
          <a:off x="828675" y="39395400"/>
          <a:ext cx="714375" cy="304800"/>
        </a:xfrm>
        <a:prstGeom prst="round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104775</xdr:colOff>
      <xdr:row>198</xdr:row>
      <xdr:rowOff>0</xdr:rowOff>
    </xdr:from>
    <xdr:to>
      <xdr:col>0</xdr:col>
      <xdr:colOff>704850</xdr:colOff>
      <xdr:row>199</xdr:row>
      <xdr:rowOff>123825</xdr:rowOff>
    </xdr:to>
    <xdr:sp macro="" textlink="">
      <xdr:nvSpPr>
        <xdr:cNvPr id="16" name="Obdélník: se zakulacenými rohy 15">
          <a:extLst>
            <a:ext uri="{FF2B5EF4-FFF2-40B4-BE49-F238E27FC236}">
              <a16:creationId xmlns:a16="http://schemas.microsoft.com/office/drawing/2014/main" id="{745CED1E-16D1-42E4-9585-9452D652CB2E}"/>
            </a:ext>
          </a:extLst>
        </xdr:cNvPr>
        <xdr:cNvSpPr/>
      </xdr:nvSpPr>
      <xdr:spPr>
        <a:xfrm>
          <a:off x="104775" y="39738300"/>
          <a:ext cx="600075" cy="304800"/>
        </a:xfrm>
        <a:prstGeom prst="round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838200</xdr:colOff>
      <xdr:row>197</xdr:row>
      <xdr:rowOff>171451</xdr:rowOff>
    </xdr:from>
    <xdr:to>
      <xdr:col>1</xdr:col>
      <xdr:colOff>695325</xdr:colOff>
      <xdr:row>199</xdr:row>
      <xdr:rowOff>123825</xdr:rowOff>
    </xdr:to>
    <xdr:sp macro="" textlink="">
      <xdr:nvSpPr>
        <xdr:cNvPr id="18" name="Obdélník: se zakulacenými rohy 17">
          <a:extLst>
            <a:ext uri="{FF2B5EF4-FFF2-40B4-BE49-F238E27FC236}">
              <a16:creationId xmlns:a16="http://schemas.microsoft.com/office/drawing/2014/main" id="{F1507E62-B1A6-47D5-AC3B-DADB8D10C42D}"/>
            </a:ext>
          </a:extLst>
        </xdr:cNvPr>
        <xdr:cNvSpPr/>
      </xdr:nvSpPr>
      <xdr:spPr>
        <a:xfrm>
          <a:off x="838200" y="40386001"/>
          <a:ext cx="723900" cy="314324"/>
        </a:xfrm>
        <a:prstGeom prst="round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 editAs="oneCell">
    <xdr:from>
      <xdr:col>0</xdr:col>
      <xdr:colOff>0</xdr:colOff>
      <xdr:row>216</xdr:row>
      <xdr:rowOff>19050</xdr:rowOff>
    </xdr:from>
    <xdr:to>
      <xdr:col>2</xdr:col>
      <xdr:colOff>624760</xdr:colOff>
      <xdr:row>218</xdr:row>
      <xdr:rowOff>339147</xdr:rowOff>
    </xdr:to>
    <xdr:pic>
      <xdr:nvPicPr>
        <xdr:cNvPr id="20" name="Obrázek 19">
          <a:extLst>
            <a:ext uri="{FF2B5EF4-FFF2-40B4-BE49-F238E27FC236}">
              <a16:creationId xmlns:a16="http://schemas.microsoft.com/office/drawing/2014/main" id="{5263A390-ED5B-4661-A0F4-B4ADE6843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43538775"/>
          <a:ext cx="2301160" cy="682047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234</xdr:row>
      <xdr:rowOff>104776</xdr:rowOff>
    </xdr:from>
    <xdr:to>
      <xdr:col>11</xdr:col>
      <xdr:colOff>34290</xdr:colOff>
      <xdr:row>241</xdr:row>
      <xdr:rowOff>85725</xdr:rowOff>
    </xdr:to>
    <xdr:grpSp>
      <xdr:nvGrpSpPr>
        <xdr:cNvPr id="7" name="Skupina 6">
          <a:extLst>
            <a:ext uri="{FF2B5EF4-FFF2-40B4-BE49-F238E27FC236}">
              <a16:creationId xmlns:a16="http://schemas.microsoft.com/office/drawing/2014/main" id="{E0FE59B6-36BF-4DCF-8E76-B3D3D4DD5364}"/>
            </a:ext>
          </a:extLst>
        </xdr:cNvPr>
        <xdr:cNvGrpSpPr/>
      </xdr:nvGrpSpPr>
      <xdr:grpSpPr>
        <a:xfrm>
          <a:off x="900113" y="49289495"/>
          <a:ext cx="7825740" cy="1385886"/>
          <a:chOff x="933450" y="47720250"/>
          <a:chExt cx="7254240" cy="1266663"/>
        </a:xfrm>
      </xdr:grpSpPr>
      <xdr:pic>
        <xdr:nvPicPr>
          <xdr:cNvPr id="19" name="Obrázek 18">
            <a:extLst>
              <a:ext uri="{FF2B5EF4-FFF2-40B4-BE49-F238E27FC236}">
                <a16:creationId xmlns:a16="http://schemas.microsoft.com/office/drawing/2014/main" id="{2A158846-DD8C-473B-9DA4-CF949BE53C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33450" y="47720250"/>
            <a:ext cx="5655219" cy="325781"/>
          </a:xfrm>
          <a:prstGeom prst="rect">
            <a:avLst/>
          </a:prstGeom>
        </xdr:spPr>
      </xdr:pic>
      <xdr:cxnSp macro="">
        <xdr:nvCxnSpPr>
          <xdr:cNvPr id="24" name="Spojnice: pravoúhlá 23">
            <a:extLst>
              <a:ext uri="{FF2B5EF4-FFF2-40B4-BE49-F238E27FC236}">
                <a16:creationId xmlns:a16="http://schemas.microsoft.com/office/drawing/2014/main" id="{EED11BD0-29B7-4DA3-B5E4-A9E57E2A23BF}"/>
              </a:ext>
            </a:extLst>
          </xdr:cNvPr>
          <xdr:cNvCxnSpPr>
            <a:stCxn id="21" idx="3"/>
          </xdr:cNvCxnSpPr>
        </xdr:nvCxnSpPr>
        <xdr:spPr>
          <a:xfrm flipH="1" flipV="1">
            <a:off x="6705600" y="47882175"/>
            <a:ext cx="1482090" cy="651031"/>
          </a:xfrm>
          <a:prstGeom prst="bentConnector3">
            <a:avLst>
              <a:gd name="adj1" fmla="val -15424"/>
            </a:avLst>
          </a:prstGeom>
          <a:ln>
            <a:tailEnd type="triangl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grpSp>
        <xdr:nvGrpSpPr>
          <xdr:cNvPr id="5" name="Skupina 4">
            <a:extLst>
              <a:ext uri="{FF2B5EF4-FFF2-40B4-BE49-F238E27FC236}">
                <a16:creationId xmlns:a16="http://schemas.microsoft.com/office/drawing/2014/main" id="{F421E6A7-EEB1-4215-9778-CCF30764A10F}"/>
              </a:ext>
            </a:extLst>
          </xdr:cNvPr>
          <xdr:cNvGrpSpPr/>
        </xdr:nvGrpSpPr>
        <xdr:grpSpPr>
          <a:xfrm>
            <a:off x="1224176" y="48079499"/>
            <a:ext cx="6963514" cy="907414"/>
            <a:chOff x="995576" y="48250949"/>
            <a:chExt cx="6963514" cy="869314"/>
          </a:xfrm>
        </xdr:grpSpPr>
        <xdr:pic>
          <xdr:nvPicPr>
            <xdr:cNvPr id="21" name="Рисунок 1">
              <a:extLst>
                <a:ext uri="{FF2B5EF4-FFF2-40B4-BE49-F238E27FC236}">
                  <a16:creationId xmlns:a16="http://schemas.microsoft.com/office/drawing/2014/main" id="{4EEB8FEE-5ADB-4A73-A417-31C70F8A02E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995576" y="48250949"/>
              <a:ext cx="6963514" cy="869314"/>
            </a:xfrm>
            <a:prstGeom prst="rect">
              <a:avLst/>
            </a:prstGeom>
          </xdr:spPr>
        </xdr:pic>
        <xdr:cxnSp macro="">
          <xdr:nvCxnSpPr>
            <xdr:cNvPr id="22" name="Přímá spojnice 21">
              <a:extLst>
                <a:ext uri="{FF2B5EF4-FFF2-40B4-BE49-F238E27FC236}">
                  <a16:creationId xmlns:a16="http://schemas.microsoft.com/office/drawing/2014/main" id="{5B5579A1-10BC-45E0-B9F4-4BD177E1EF5A}"/>
                </a:ext>
              </a:extLst>
            </xdr:cNvPr>
            <xdr:cNvCxnSpPr/>
          </xdr:nvCxnSpPr>
          <xdr:spPr>
            <a:xfrm>
              <a:off x="7137691" y="48572374"/>
              <a:ext cx="741908" cy="0"/>
            </a:xfrm>
            <a:prstGeom prst="line">
              <a:avLst/>
            </a:prstGeom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3" name="Přímá spojnice 22">
              <a:extLst>
                <a:ext uri="{FF2B5EF4-FFF2-40B4-BE49-F238E27FC236}">
                  <a16:creationId xmlns:a16="http://schemas.microsoft.com/office/drawing/2014/main" id="{244ACB25-56C0-4DDB-B150-A4009DB364BB}"/>
                </a:ext>
              </a:extLst>
            </xdr:cNvPr>
            <xdr:cNvCxnSpPr/>
          </xdr:nvCxnSpPr>
          <xdr:spPr>
            <a:xfrm>
              <a:off x="1088867" y="48821849"/>
              <a:ext cx="5223641" cy="0"/>
            </a:xfrm>
            <a:prstGeom prst="line">
              <a:avLst/>
            </a:prstGeom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5" name="Přímá spojnice 24">
              <a:extLst>
                <a:ext uri="{FF2B5EF4-FFF2-40B4-BE49-F238E27FC236}">
                  <a16:creationId xmlns:a16="http://schemas.microsoft.com/office/drawing/2014/main" id="{957AB476-D778-4E20-B2F8-6410ABAB96D3}"/>
                </a:ext>
              </a:extLst>
            </xdr:cNvPr>
            <xdr:cNvCxnSpPr/>
          </xdr:nvCxnSpPr>
          <xdr:spPr>
            <a:xfrm>
              <a:off x="2277434" y="49071324"/>
              <a:ext cx="4767518" cy="796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sp macro="" textlink="">
        <xdr:nvSpPr>
          <xdr:cNvPr id="27" name="Šipka: doprava 26">
            <a:extLst>
              <a:ext uri="{FF2B5EF4-FFF2-40B4-BE49-F238E27FC236}">
                <a16:creationId xmlns:a16="http://schemas.microsoft.com/office/drawing/2014/main" id="{C9795656-E8B1-44C7-871A-A7DDBD84E6C6}"/>
              </a:ext>
            </a:extLst>
          </xdr:cNvPr>
          <xdr:cNvSpPr/>
        </xdr:nvSpPr>
        <xdr:spPr>
          <a:xfrm rot="10800000">
            <a:off x="947951" y="48212849"/>
            <a:ext cx="243840" cy="129540"/>
          </a:xfrm>
          <a:prstGeom prst="righ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28" name="Šipka: doprava 27">
            <a:extLst>
              <a:ext uri="{FF2B5EF4-FFF2-40B4-BE49-F238E27FC236}">
                <a16:creationId xmlns:a16="http://schemas.microsoft.com/office/drawing/2014/main" id="{B8B7EF9F-741F-4D25-B8FC-6B4DE9F22233}"/>
              </a:ext>
            </a:extLst>
          </xdr:cNvPr>
          <xdr:cNvSpPr/>
        </xdr:nvSpPr>
        <xdr:spPr>
          <a:xfrm rot="10800000">
            <a:off x="955571" y="48430019"/>
            <a:ext cx="243840" cy="129540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</xdr:grpSp>
    <xdr:clientData/>
  </xdr:twoCellAnchor>
  <xdr:twoCellAnchor editAs="oneCell">
    <xdr:from>
      <xdr:col>12</xdr:col>
      <xdr:colOff>676276</xdr:colOff>
      <xdr:row>227</xdr:row>
      <xdr:rowOff>19050</xdr:rowOff>
    </xdr:from>
    <xdr:to>
      <xdr:col>15</xdr:col>
      <xdr:colOff>171451</xdr:colOff>
      <xdr:row>236</xdr:row>
      <xdr:rowOff>46287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BDA0B46C-D352-4B03-82C6-93AC9459C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448926" y="46424850"/>
          <a:ext cx="1924050" cy="2113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259292</xdr:colOff>
      <xdr:row>192</xdr:row>
      <xdr:rowOff>146050</xdr:rowOff>
    </xdr:from>
    <xdr:to>
      <xdr:col>5</xdr:col>
      <xdr:colOff>16732</xdr:colOff>
      <xdr:row>196</xdr:row>
      <xdr:rowOff>95250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B2956D77-8F33-4974-8477-EC953B8709A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3023"/>
        <a:stretch/>
      </xdr:blipFill>
      <xdr:spPr bwMode="auto">
        <a:xfrm>
          <a:off x="3551132" y="39198550"/>
          <a:ext cx="565160" cy="7797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</xdr:col>
      <xdr:colOff>60324</xdr:colOff>
      <xdr:row>230</xdr:row>
      <xdr:rowOff>104774</xdr:rowOff>
    </xdr:from>
    <xdr:to>
      <xdr:col>6</xdr:col>
      <xdr:colOff>458201</xdr:colOff>
      <xdr:row>233</xdr:row>
      <xdr:rowOff>215265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EE762F26-6092-452F-9B33-5ABAF369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724" y="46986824"/>
          <a:ext cx="3636377" cy="87249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1</xdr:rowOff>
    </xdr:from>
    <xdr:to>
      <xdr:col>1</xdr:col>
      <xdr:colOff>800100</xdr:colOff>
      <xdr:row>199</xdr:row>
      <xdr:rowOff>146138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F0F1CF46-DF89-4D5B-83B9-18F9BCE6D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9883081"/>
          <a:ext cx="1668780" cy="694777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196</xdr:row>
      <xdr:rowOff>19050</xdr:rowOff>
    </xdr:from>
    <xdr:to>
      <xdr:col>0</xdr:col>
      <xdr:colOff>704850</xdr:colOff>
      <xdr:row>197</xdr:row>
      <xdr:rowOff>142875</xdr:rowOff>
    </xdr:to>
    <xdr:sp macro="" textlink="">
      <xdr:nvSpPr>
        <xdr:cNvPr id="7" name="Obdélník: se zakulacenými rohy 6">
          <a:extLst>
            <a:ext uri="{FF2B5EF4-FFF2-40B4-BE49-F238E27FC236}">
              <a16:creationId xmlns:a16="http://schemas.microsoft.com/office/drawing/2014/main" id="{E12E772E-C35D-45F3-B379-90E97AC0481D}"/>
            </a:ext>
          </a:extLst>
        </xdr:cNvPr>
        <xdr:cNvSpPr/>
      </xdr:nvSpPr>
      <xdr:spPr>
        <a:xfrm>
          <a:off x="104775" y="39902130"/>
          <a:ext cx="600075" cy="306705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828675</xdr:colOff>
      <xdr:row>196</xdr:row>
      <xdr:rowOff>19050</xdr:rowOff>
    </xdr:from>
    <xdr:to>
      <xdr:col>1</xdr:col>
      <xdr:colOff>628650</xdr:colOff>
      <xdr:row>197</xdr:row>
      <xdr:rowOff>142875</xdr:rowOff>
    </xdr:to>
    <xdr:sp macro="" textlink="">
      <xdr:nvSpPr>
        <xdr:cNvPr id="8" name="Obdélník: se zakulacenými rohy 7">
          <a:extLst>
            <a:ext uri="{FF2B5EF4-FFF2-40B4-BE49-F238E27FC236}">
              <a16:creationId xmlns:a16="http://schemas.microsoft.com/office/drawing/2014/main" id="{300DD495-BEBA-4A06-B7F2-AB7D9C13B0EE}"/>
            </a:ext>
          </a:extLst>
        </xdr:cNvPr>
        <xdr:cNvSpPr/>
      </xdr:nvSpPr>
      <xdr:spPr>
        <a:xfrm>
          <a:off x="828675" y="39902130"/>
          <a:ext cx="668655" cy="306705"/>
        </a:xfrm>
        <a:prstGeom prst="roundRect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104775</xdr:colOff>
      <xdr:row>198</xdr:row>
      <xdr:rowOff>0</xdr:rowOff>
    </xdr:from>
    <xdr:to>
      <xdr:col>0</xdr:col>
      <xdr:colOff>704850</xdr:colOff>
      <xdr:row>199</xdr:row>
      <xdr:rowOff>123825</xdr:rowOff>
    </xdr:to>
    <xdr:sp macro="" textlink="">
      <xdr:nvSpPr>
        <xdr:cNvPr id="9" name="Obdélník: se zakulacenými rohy 8">
          <a:extLst>
            <a:ext uri="{FF2B5EF4-FFF2-40B4-BE49-F238E27FC236}">
              <a16:creationId xmlns:a16="http://schemas.microsoft.com/office/drawing/2014/main" id="{284C584F-D5BB-42C0-B90A-70A4C37FF5FB}"/>
            </a:ext>
          </a:extLst>
        </xdr:cNvPr>
        <xdr:cNvSpPr/>
      </xdr:nvSpPr>
      <xdr:spPr>
        <a:xfrm>
          <a:off x="104775" y="40248840"/>
          <a:ext cx="600075" cy="306705"/>
        </a:xfrm>
        <a:prstGeom prst="round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838199</xdr:colOff>
      <xdr:row>197</xdr:row>
      <xdr:rowOff>171451</xdr:rowOff>
    </xdr:from>
    <xdr:to>
      <xdr:col>1</xdr:col>
      <xdr:colOff>704849</xdr:colOff>
      <xdr:row>199</xdr:row>
      <xdr:rowOff>123825</xdr:rowOff>
    </xdr:to>
    <xdr:sp macro="" textlink="">
      <xdr:nvSpPr>
        <xdr:cNvPr id="10" name="Obdélník: se zakulacenými rohy 9">
          <a:extLst>
            <a:ext uri="{FF2B5EF4-FFF2-40B4-BE49-F238E27FC236}">
              <a16:creationId xmlns:a16="http://schemas.microsoft.com/office/drawing/2014/main" id="{0EBF45BD-C3A0-4D54-A703-36739611A375}"/>
            </a:ext>
          </a:extLst>
        </xdr:cNvPr>
        <xdr:cNvSpPr/>
      </xdr:nvSpPr>
      <xdr:spPr>
        <a:xfrm>
          <a:off x="838199" y="40386001"/>
          <a:ext cx="733425" cy="314324"/>
        </a:xfrm>
        <a:prstGeom prst="roundRect">
          <a:avLst/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 editAs="oneCell">
    <xdr:from>
      <xdr:col>0</xdr:col>
      <xdr:colOff>0</xdr:colOff>
      <xdr:row>218</xdr:row>
      <xdr:rowOff>152400</xdr:rowOff>
    </xdr:from>
    <xdr:to>
      <xdr:col>2</xdr:col>
      <xdr:colOff>624760</xdr:colOff>
      <xdr:row>221</xdr:row>
      <xdr:rowOff>342900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DF34863C-3BFE-4ED4-91B3-B4C251C6F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4529375"/>
          <a:ext cx="2301160" cy="7334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85725</xdr:rowOff>
    </xdr:from>
    <xdr:to>
      <xdr:col>9</xdr:col>
      <xdr:colOff>286410</xdr:colOff>
      <xdr:row>41</xdr:row>
      <xdr:rowOff>184922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9930F8FB-CC26-4B63-92AC-03505E7E7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038975"/>
          <a:ext cx="7630185" cy="1546997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37</xdr:row>
      <xdr:rowOff>171450</xdr:rowOff>
    </xdr:from>
    <xdr:to>
      <xdr:col>9</xdr:col>
      <xdr:colOff>64770</xdr:colOff>
      <xdr:row>39</xdr:row>
      <xdr:rowOff>85724</xdr:rowOff>
    </xdr:to>
    <xdr:sp macro="" textlink="">
      <xdr:nvSpPr>
        <xdr:cNvPr id="24" name="Zaoblený obdélník 7">
          <a:extLst>
            <a:ext uri="{FF2B5EF4-FFF2-40B4-BE49-F238E27FC236}">
              <a16:creationId xmlns:a16="http://schemas.microsoft.com/office/drawing/2014/main" id="{590B8B16-3DCF-4AD3-B0A8-162488A4AD58}"/>
            </a:ext>
          </a:extLst>
        </xdr:cNvPr>
        <xdr:cNvSpPr/>
      </xdr:nvSpPr>
      <xdr:spPr>
        <a:xfrm>
          <a:off x="57150" y="7848600"/>
          <a:ext cx="7351395" cy="276224"/>
        </a:xfrm>
        <a:prstGeom prst="round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0</xdr:col>
      <xdr:colOff>866774</xdr:colOff>
      <xdr:row>240</xdr:row>
      <xdr:rowOff>161184</xdr:rowOff>
    </xdr:from>
    <xdr:to>
      <xdr:col>11</xdr:col>
      <xdr:colOff>114300</xdr:colOff>
      <xdr:row>247</xdr:row>
      <xdr:rowOff>28413</xdr:rowOff>
    </xdr:to>
    <xdr:grpSp>
      <xdr:nvGrpSpPr>
        <xdr:cNvPr id="28" name="Skupina 27">
          <a:extLst>
            <a:ext uri="{FF2B5EF4-FFF2-40B4-BE49-F238E27FC236}">
              <a16:creationId xmlns:a16="http://schemas.microsoft.com/office/drawing/2014/main" id="{F3EDAF7C-589F-4EB8-8258-CB9A41B8F8FB}"/>
            </a:ext>
          </a:extLst>
        </xdr:cNvPr>
        <xdr:cNvGrpSpPr/>
      </xdr:nvGrpSpPr>
      <xdr:grpSpPr>
        <a:xfrm>
          <a:off x="838199" y="50607965"/>
          <a:ext cx="7967664" cy="1272167"/>
          <a:chOff x="866774" y="49472109"/>
          <a:chExt cx="8210551" cy="1219779"/>
        </a:xfrm>
      </xdr:grpSpPr>
      <xdr:cxnSp macro="">
        <xdr:nvCxnSpPr>
          <xdr:cNvPr id="14" name="Spojnice: pravoúhlá 13">
            <a:extLst>
              <a:ext uri="{FF2B5EF4-FFF2-40B4-BE49-F238E27FC236}">
                <a16:creationId xmlns:a16="http://schemas.microsoft.com/office/drawing/2014/main" id="{DDA6D89D-6E09-4E9B-ACDF-DB4FF202B31A}"/>
              </a:ext>
            </a:extLst>
          </xdr:cNvPr>
          <xdr:cNvCxnSpPr>
            <a:stCxn id="18" idx="3"/>
          </xdr:cNvCxnSpPr>
        </xdr:nvCxnSpPr>
        <xdr:spPr>
          <a:xfrm flipH="1" flipV="1">
            <a:off x="7417369" y="49595457"/>
            <a:ext cx="1659956" cy="646135"/>
          </a:xfrm>
          <a:prstGeom prst="bentConnector3">
            <a:avLst>
              <a:gd name="adj1" fmla="val -15424"/>
            </a:avLst>
          </a:prstGeom>
          <a:ln>
            <a:tailEnd type="triangle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  <xdr:grpSp>
        <xdr:nvGrpSpPr>
          <xdr:cNvPr id="15" name="Skupina 14">
            <a:extLst>
              <a:ext uri="{FF2B5EF4-FFF2-40B4-BE49-F238E27FC236}">
                <a16:creationId xmlns:a16="http://schemas.microsoft.com/office/drawing/2014/main" id="{42EEA1B4-8596-45D2-8403-BE1B7353709F}"/>
              </a:ext>
            </a:extLst>
          </xdr:cNvPr>
          <xdr:cNvGrpSpPr/>
        </xdr:nvGrpSpPr>
        <xdr:grpSpPr>
          <a:xfrm>
            <a:off x="1278116" y="49791298"/>
            <a:ext cx="7799209" cy="900590"/>
            <a:chOff x="995576" y="48250949"/>
            <a:chExt cx="6963514" cy="869314"/>
          </a:xfrm>
        </xdr:grpSpPr>
        <xdr:pic>
          <xdr:nvPicPr>
            <xdr:cNvPr id="18" name="Рисунок 1">
              <a:extLst>
                <a:ext uri="{FF2B5EF4-FFF2-40B4-BE49-F238E27FC236}">
                  <a16:creationId xmlns:a16="http://schemas.microsoft.com/office/drawing/2014/main" id="{D9F353ED-49F0-4EC6-AF0B-4613792C874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995576" y="48250949"/>
              <a:ext cx="6963514" cy="869314"/>
            </a:xfrm>
            <a:prstGeom prst="rect">
              <a:avLst/>
            </a:prstGeom>
          </xdr:spPr>
        </xdr:pic>
        <xdr:cxnSp macro="">
          <xdr:nvCxnSpPr>
            <xdr:cNvPr id="19" name="Přímá spojnice 18">
              <a:extLst>
                <a:ext uri="{FF2B5EF4-FFF2-40B4-BE49-F238E27FC236}">
                  <a16:creationId xmlns:a16="http://schemas.microsoft.com/office/drawing/2014/main" id="{67DE146C-9582-44DB-A159-B87B8E670D4B}"/>
                </a:ext>
              </a:extLst>
            </xdr:cNvPr>
            <xdr:cNvCxnSpPr/>
          </xdr:nvCxnSpPr>
          <xdr:spPr>
            <a:xfrm>
              <a:off x="7137691" y="48572374"/>
              <a:ext cx="741908" cy="0"/>
            </a:xfrm>
            <a:prstGeom prst="line">
              <a:avLst/>
            </a:prstGeom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0" name="Přímá spojnice 19">
              <a:extLst>
                <a:ext uri="{FF2B5EF4-FFF2-40B4-BE49-F238E27FC236}">
                  <a16:creationId xmlns:a16="http://schemas.microsoft.com/office/drawing/2014/main" id="{B279AD9D-25BA-4688-9A86-FCEB8389B6AE}"/>
                </a:ext>
              </a:extLst>
            </xdr:cNvPr>
            <xdr:cNvCxnSpPr/>
          </xdr:nvCxnSpPr>
          <xdr:spPr>
            <a:xfrm>
              <a:off x="1088867" y="48821849"/>
              <a:ext cx="5223641" cy="0"/>
            </a:xfrm>
            <a:prstGeom prst="line">
              <a:avLst/>
            </a:prstGeom>
          </xdr:spPr>
          <xdr:style>
            <a:lnRef idx="3">
              <a:schemeClr val="accent1"/>
            </a:lnRef>
            <a:fillRef idx="0">
              <a:schemeClr val="accent1"/>
            </a:fillRef>
            <a:effectRef idx="2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Přímá spojnice 20">
              <a:extLst>
                <a:ext uri="{FF2B5EF4-FFF2-40B4-BE49-F238E27FC236}">
                  <a16:creationId xmlns:a16="http://schemas.microsoft.com/office/drawing/2014/main" id="{E1EF2A04-4468-49AD-94DE-040119798E0B}"/>
                </a:ext>
              </a:extLst>
            </xdr:cNvPr>
            <xdr:cNvCxnSpPr/>
          </xdr:nvCxnSpPr>
          <xdr:spPr>
            <a:xfrm>
              <a:off x="2277434" y="49071324"/>
              <a:ext cx="4767518" cy="796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cxnSp>
      </xdr:grpSp>
      <xdr:sp macro="" textlink="">
        <xdr:nvSpPr>
          <xdr:cNvPr id="16" name="Šipka: doprava 15">
            <a:extLst>
              <a:ext uri="{FF2B5EF4-FFF2-40B4-BE49-F238E27FC236}">
                <a16:creationId xmlns:a16="http://schemas.microsoft.com/office/drawing/2014/main" id="{93E87542-A843-457D-9035-7E2E53D8EF55}"/>
              </a:ext>
            </a:extLst>
          </xdr:cNvPr>
          <xdr:cNvSpPr/>
        </xdr:nvSpPr>
        <xdr:spPr>
          <a:xfrm rot="10800000">
            <a:off x="968741" y="49923645"/>
            <a:ext cx="273103" cy="128566"/>
          </a:xfrm>
          <a:prstGeom prst="rightArrow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sp macro="" textlink="">
        <xdr:nvSpPr>
          <xdr:cNvPr id="17" name="Šipka: doprava 16">
            <a:extLst>
              <a:ext uri="{FF2B5EF4-FFF2-40B4-BE49-F238E27FC236}">
                <a16:creationId xmlns:a16="http://schemas.microsoft.com/office/drawing/2014/main" id="{0C2460CA-49B2-46D6-8738-E91215FB06F0}"/>
              </a:ext>
            </a:extLst>
          </xdr:cNvPr>
          <xdr:cNvSpPr/>
        </xdr:nvSpPr>
        <xdr:spPr>
          <a:xfrm rot="10800000">
            <a:off x="977276" y="50139182"/>
            <a:ext cx="273103" cy="128566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s-CZ" sz="1100"/>
          </a:p>
        </xdr:txBody>
      </xdr:sp>
      <xdr:pic>
        <xdr:nvPicPr>
          <xdr:cNvPr id="25" name="Obrázek 24">
            <a:extLst>
              <a:ext uri="{FF2B5EF4-FFF2-40B4-BE49-F238E27FC236}">
                <a16:creationId xmlns:a16="http://schemas.microsoft.com/office/drawing/2014/main" id="{05E2EAC3-A4AF-4793-9184-6B139A241BA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866774" y="49472109"/>
            <a:ext cx="6353175" cy="301755"/>
          </a:xfrm>
          <a:prstGeom prst="rect">
            <a:avLst/>
          </a:prstGeom>
        </xdr:spPr>
      </xdr:pic>
      <xdr:pic>
        <xdr:nvPicPr>
          <xdr:cNvPr id="27" name="Obrázek 26">
            <a:extLst>
              <a:ext uri="{FF2B5EF4-FFF2-40B4-BE49-F238E27FC236}">
                <a16:creationId xmlns:a16="http://schemas.microsoft.com/office/drawing/2014/main" id="{AE57E78F-D219-4AAC-82C2-92FACECA3C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7753350" y="50453925"/>
            <a:ext cx="313390" cy="179081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200025</xdr:rowOff>
    </xdr:from>
    <xdr:to>
      <xdr:col>10</xdr:col>
      <xdr:colOff>172110</xdr:colOff>
      <xdr:row>8</xdr:row>
      <xdr:rowOff>108585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0A78896-9627-491D-A613-C5F017E79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0"/>
          <a:ext cx="7630185" cy="1403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DA6A-DC6D-48BC-9A66-F76816613C10}">
  <dimension ref="A1:AW245"/>
  <sheetViews>
    <sheetView tabSelected="1" topLeftCell="A199" zoomScale="80" zoomScaleNormal="80" workbookViewId="0">
      <selection activeCell="A2" sqref="A2"/>
    </sheetView>
  </sheetViews>
  <sheetFormatPr defaultRowHeight="15" x14ac:dyDescent="0.25"/>
  <cols>
    <col min="1" max="1" width="12.5703125" customWidth="1"/>
    <col min="2" max="39" width="11.85546875" customWidth="1"/>
    <col min="40" max="49" width="10.140625" bestFit="1" customWidth="1"/>
  </cols>
  <sheetData>
    <row r="1" spans="1:20" ht="21" x14ac:dyDescent="0.35">
      <c r="A1" s="24" t="s">
        <v>24</v>
      </c>
    </row>
    <row r="3" spans="1:20" s="46" customFormat="1" ht="83.45" customHeight="1" x14ac:dyDescent="0.25">
      <c r="A3" s="57" t="s">
        <v>31</v>
      </c>
      <c r="B3" s="52" t="s">
        <v>41</v>
      </c>
      <c r="C3" s="52" t="s">
        <v>42</v>
      </c>
      <c r="D3" s="52" t="s">
        <v>32</v>
      </c>
      <c r="E3" s="52" t="s">
        <v>0</v>
      </c>
      <c r="F3" s="52" t="s">
        <v>43</v>
      </c>
      <c r="G3" s="52" t="s">
        <v>44</v>
      </c>
      <c r="H3" s="52" t="s">
        <v>33</v>
      </c>
      <c r="I3" s="52" t="s">
        <v>34</v>
      </c>
      <c r="J3" s="52" t="s">
        <v>35</v>
      </c>
      <c r="K3" s="52" t="s">
        <v>66</v>
      </c>
      <c r="L3" s="52" t="s">
        <v>45</v>
      </c>
      <c r="M3" s="52" t="s">
        <v>46</v>
      </c>
      <c r="N3" s="52" t="s">
        <v>47</v>
      </c>
      <c r="O3" s="52" t="s">
        <v>48</v>
      </c>
      <c r="P3" s="52" t="s">
        <v>49</v>
      </c>
    </row>
    <row r="4" spans="1:20" s="48" customFormat="1" ht="15" customHeight="1" x14ac:dyDescent="0.25">
      <c r="A4" s="53" t="s">
        <v>36</v>
      </c>
      <c r="B4" s="54" t="s">
        <v>37</v>
      </c>
      <c r="C4" s="54" t="s">
        <v>37</v>
      </c>
      <c r="D4" s="54" t="s">
        <v>37</v>
      </c>
      <c r="E4" s="53" t="s">
        <v>50</v>
      </c>
      <c r="F4" s="55" t="s">
        <v>37</v>
      </c>
      <c r="G4" s="54" t="s">
        <v>38</v>
      </c>
      <c r="H4" s="54" t="s">
        <v>37</v>
      </c>
      <c r="I4" s="54" t="s">
        <v>37</v>
      </c>
      <c r="J4" s="54" t="s">
        <v>37</v>
      </c>
      <c r="K4" s="54" t="s">
        <v>39</v>
      </c>
      <c r="L4" s="55" t="s">
        <v>39</v>
      </c>
      <c r="M4" s="55" t="s">
        <v>40</v>
      </c>
      <c r="N4" s="55" t="s">
        <v>40</v>
      </c>
      <c r="O4" s="55" t="s">
        <v>40</v>
      </c>
      <c r="P4" s="55" t="s">
        <v>37</v>
      </c>
    </row>
    <row r="5" spans="1:20" s="47" customFormat="1" ht="15" customHeight="1" x14ac:dyDescent="0.25">
      <c r="A5" s="57" t="s">
        <v>51</v>
      </c>
      <c r="B5" s="56" t="s">
        <v>65</v>
      </c>
      <c r="C5" s="56" t="s">
        <v>64</v>
      </c>
      <c r="D5" s="56" t="s">
        <v>63</v>
      </c>
      <c r="E5" s="56" t="s">
        <v>52</v>
      </c>
      <c r="F5" s="56" t="s">
        <v>53</v>
      </c>
      <c r="G5" s="56" t="s">
        <v>54</v>
      </c>
      <c r="H5" s="56" t="s">
        <v>55</v>
      </c>
      <c r="I5" s="56" t="s">
        <v>56</v>
      </c>
      <c r="J5" s="56" t="s">
        <v>57</v>
      </c>
      <c r="K5" s="56" t="s">
        <v>58</v>
      </c>
      <c r="L5" s="56" t="s">
        <v>59</v>
      </c>
      <c r="M5" s="56" t="s">
        <v>60</v>
      </c>
      <c r="N5" s="56" t="s">
        <v>61</v>
      </c>
      <c r="O5" s="56" t="s">
        <v>62</v>
      </c>
      <c r="P5" s="56" t="s">
        <v>68</v>
      </c>
      <c r="T5" s="49"/>
    </row>
    <row r="6" spans="1:20" x14ac:dyDescent="0.25">
      <c r="A6" s="45">
        <v>1995</v>
      </c>
      <c r="B6" s="50">
        <v>798738</v>
      </c>
      <c r="C6" s="50">
        <v>539420</v>
      </c>
      <c r="D6" s="50">
        <v>1596306</v>
      </c>
      <c r="E6" s="45">
        <v>1</v>
      </c>
      <c r="F6" s="50">
        <v>482671</v>
      </c>
      <c r="G6" s="50">
        <v>5105543</v>
      </c>
      <c r="H6" s="50">
        <v>566171</v>
      </c>
      <c r="I6" s="50">
        <v>665740</v>
      </c>
      <c r="J6" s="50">
        <v>-99569</v>
      </c>
      <c r="K6" s="87">
        <v>34.700000000000003</v>
      </c>
      <c r="L6" s="87">
        <v>13.3</v>
      </c>
      <c r="M6" s="87">
        <v>9.1</v>
      </c>
      <c r="N6" s="87">
        <v>12.7</v>
      </c>
      <c r="O6" s="87">
        <v>9.5</v>
      </c>
      <c r="P6" s="50">
        <v>839686</v>
      </c>
    </row>
    <row r="7" spans="1:20" x14ac:dyDescent="0.25">
      <c r="A7" s="45">
        <v>1996</v>
      </c>
      <c r="B7" s="50">
        <v>930757</v>
      </c>
      <c r="C7" s="50">
        <v>629811</v>
      </c>
      <c r="D7" s="50">
        <v>1829255</v>
      </c>
      <c r="E7" s="45">
        <v>1</v>
      </c>
      <c r="F7" s="50">
        <v>568988</v>
      </c>
      <c r="G7" s="50">
        <v>5131991</v>
      </c>
      <c r="H7" s="50">
        <v>601680</v>
      </c>
      <c r="I7" s="50">
        <v>754670</v>
      </c>
      <c r="J7" s="50">
        <v>-152990</v>
      </c>
      <c r="K7" s="87">
        <v>34.5</v>
      </c>
      <c r="L7" s="87">
        <v>14.2</v>
      </c>
      <c r="M7" s="87">
        <v>8.8000000000000007</v>
      </c>
      <c r="N7" s="87">
        <v>12.9</v>
      </c>
      <c r="O7" s="87">
        <v>10.5</v>
      </c>
      <c r="P7" s="50">
        <v>759581</v>
      </c>
    </row>
    <row r="8" spans="1:20" x14ac:dyDescent="0.25">
      <c r="A8" s="45">
        <v>1997</v>
      </c>
      <c r="B8" s="50">
        <v>1040985</v>
      </c>
      <c r="C8" s="50">
        <v>642373</v>
      </c>
      <c r="D8" s="50">
        <v>1971024</v>
      </c>
      <c r="E8" s="45">
        <v>1</v>
      </c>
      <c r="F8" s="50">
        <v>621812</v>
      </c>
      <c r="G8" s="50">
        <v>5095985</v>
      </c>
      <c r="H8" s="50">
        <v>709261</v>
      </c>
      <c r="I8" s="50">
        <v>859711</v>
      </c>
      <c r="J8" s="50">
        <v>-150450</v>
      </c>
      <c r="K8" s="87">
        <v>35.9</v>
      </c>
      <c r="L8" s="87">
        <v>14.9</v>
      </c>
      <c r="M8" s="87">
        <v>8.5</v>
      </c>
      <c r="N8" s="87">
        <v>12.8</v>
      </c>
      <c r="O8" s="87">
        <v>13</v>
      </c>
      <c r="P8" s="50">
        <v>821765</v>
      </c>
    </row>
    <row r="9" spans="1:20" x14ac:dyDescent="0.25">
      <c r="A9" s="45">
        <v>1998</v>
      </c>
      <c r="B9" s="50">
        <v>1129415</v>
      </c>
      <c r="C9" s="50">
        <v>669092</v>
      </c>
      <c r="D9" s="50">
        <v>2156624</v>
      </c>
      <c r="E9" s="45">
        <v>1</v>
      </c>
      <c r="F9" s="50">
        <v>651575</v>
      </c>
      <c r="G9" s="50">
        <v>5007586</v>
      </c>
      <c r="H9" s="50">
        <v>834227</v>
      </c>
      <c r="I9" s="50">
        <v>914466</v>
      </c>
      <c r="J9" s="50">
        <v>-80239</v>
      </c>
      <c r="K9" s="87">
        <v>36</v>
      </c>
      <c r="L9" s="87">
        <v>16.2</v>
      </c>
      <c r="M9" s="87">
        <v>10.7</v>
      </c>
      <c r="N9" s="87">
        <v>11.5</v>
      </c>
      <c r="O9" s="87">
        <v>7.5</v>
      </c>
      <c r="P9" s="50">
        <v>903205</v>
      </c>
    </row>
    <row r="10" spans="1:20" x14ac:dyDescent="0.25">
      <c r="A10" s="45">
        <v>1999</v>
      </c>
      <c r="B10" s="50">
        <v>1184630</v>
      </c>
      <c r="C10" s="50">
        <v>677407</v>
      </c>
      <c r="D10" s="50">
        <v>2252983</v>
      </c>
      <c r="E10" s="45">
        <v>1</v>
      </c>
      <c r="F10" s="50">
        <v>670152</v>
      </c>
      <c r="G10" s="50">
        <v>4899702</v>
      </c>
      <c r="H10" s="50">
        <v>908756</v>
      </c>
      <c r="I10" s="50">
        <v>973169</v>
      </c>
      <c r="J10" s="50">
        <v>-64413</v>
      </c>
      <c r="K10" s="87">
        <v>36.9</v>
      </c>
      <c r="L10" s="87">
        <v>16.3</v>
      </c>
      <c r="M10" s="87">
        <v>2.1</v>
      </c>
      <c r="N10" s="87">
        <v>10.8</v>
      </c>
      <c r="O10" s="87">
        <v>5</v>
      </c>
      <c r="P10" s="50">
        <v>927524</v>
      </c>
    </row>
    <row r="11" spans="1:20" x14ac:dyDescent="0.25">
      <c r="A11" s="45">
        <v>2000</v>
      </c>
      <c r="B11" s="50">
        <v>1245300</v>
      </c>
      <c r="C11" s="50">
        <v>744358</v>
      </c>
      <c r="D11" s="50">
        <v>2386289</v>
      </c>
      <c r="E11" s="45">
        <v>1</v>
      </c>
      <c r="F11" s="50">
        <v>711599</v>
      </c>
      <c r="G11" s="50">
        <v>4859341</v>
      </c>
      <c r="H11" s="50">
        <v>1121099</v>
      </c>
      <c r="I11" s="50">
        <v>1241924</v>
      </c>
      <c r="J11" s="50">
        <v>-120825</v>
      </c>
      <c r="K11" s="87">
        <v>35.6</v>
      </c>
      <c r="L11" s="87">
        <v>16.399999999999999</v>
      </c>
      <c r="M11" s="87">
        <v>3.9</v>
      </c>
      <c r="N11" s="87">
        <v>11.7</v>
      </c>
      <c r="O11" s="87">
        <v>5</v>
      </c>
      <c r="P11" s="50">
        <v>974710</v>
      </c>
    </row>
    <row r="12" spans="1:20" x14ac:dyDescent="0.25">
      <c r="A12" s="45">
        <v>2001</v>
      </c>
      <c r="B12" s="50">
        <v>1328853</v>
      </c>
      <c r="C12" s="50">
        <v>802342</v>
      </c>
      <c r="D12" s="50">
        <v>2579126</v>
      </c>
      <c r="E12" s="45">
        <v>1</v>
      </c>
      <c r="F12" s="50">
        <v>771896</v>
      </c>
      <c r="G12" s="50">
        <v>4846390</v>
      </c>
      <c r="H12" s="50">
        <v>1268149</v>
      </c>
      <c r="I12" s="50">
        <v>1385564</v>
      </c>
      <c r="J12" s="50">
        <v>-117415</v>
      </c>
      <c r="K12" s="87">
        <v>34.1</v>
      </c>
      <c r="L12" s="87">
        <v>16.5</v>
      </c>
      <c r="M12" s="87">
        <v>4.7</v>
      </c>
      <c r="N12" s="87">
        <v>11.9</v>
      </c>
      <c r="O12" s="87">
        <v>3.75</v>
      </c>
      <c r="P12" s="50">
        <v>1109604</v>
      </c>
    </row>
    <row r="13" spans="1:20" x14ac:dyDescent="0.25">
      <c r="A13" s="45">
        <v>2002</v>
      </c>
      <c r="B13" s="50">
        <v>1371596</v>
      </c>
      <c r="C13" s="50">
        <v>801076</v>
      </c>
      <c r="D13" s="50">
        <v>2690982</v>
      </c>
      <c r="E13" s="45">
        <v>1</v>
      </c>
      <c r="F13" s="50">
        <v>825637</v>
      </c>
      <c r="G13" s="50">
        <v>4876774</v>
      </c>
      <c r="H13" s="50">
        <v>1254860</v>
      </c>
      <c r="I13" s="50">
        <v>1325671</v>
      </c>
      <c r="J13" s="50">
        <v>-70811</v>
      </c>
      <c r="K13" s="87">
        <v>30.8</v>
      </c>
      <c r="L13" s="87">
        <v>16.8</v>
      </c>
      <c r="M13" s="87">
        <v>1.8</v>
      </c>
      <c r="N13" s="87">
        <v>11.9</v>
      </c>
      <c r="O13" s="87">
        <v>1.75</v>
      </c>
      <c r="P13" s="50">
        <v>1201719</v>
      </c>
    </row>
    <row r="14" spans="1:20" x14ac:dyDescent="0.25">
      <c r="A14" s="45">
        <v>2003</v>
      </c>
      <c r="B14" s="50">
        <v>1440385</v>
      </c>
      <c r="C14" s="50">
        <v>829838</v>
      </c>
      <c r="D14" s="50">
        <v>2823452</v>
      </c>
      <c r="E14" s="45">
        <v>1</v>
      </c>
      <c r="F14" s="50">
        <v>869284</v>
      </c>
      <c r="G14" s="50">
        <v>4838058</v>
      </c>
      <c r="H14" s="50">
        <v>1370930</v>
      </c>
      <c r="I14" s="50">
        <v>1440723</v>
      </c>
      <c r="J14" s="50">
        <v>-69793</v>
      </c>
      <c r="K14" s="87">
        <v>31.8</v>
      </c>
      <c r="L14" s="87">
        <v>16.7</v>
      </c>
      <c r="M14" s="87">
        <v>0.1</v>
      </c>
      <c r="N14" s="87">
        <v>11.1</v>
      </c>
      <c r="O14" s="87">
        <v>1</v>
      </c>
      <c r="P14" s="50">
        <v>1386785</v>
      </c>
    </row>
    <row r="15" spans="1:20" x14ac:dyDescent="0.25">
      <c r="A15" s="45">
        <v>2004</v>
      </c>
      <c r="B15" s="50">
        <v>1533088</v>
      </c>
      <c r="C15" s="50">
        <v>885877</v>
      </c>
      <c r="D15" s="50">
        <v>3079207</v>
      </c>
      <c r="E15" s="45">
        <v>1</v>
      </c>
      <c r="F15" s="50">
        <v>945581</v>
      </c>
      <c r="G15" s="50">
        <v>4828886</v>
      </c>
      <c r="H15" s="50">
        <v>1722657</v>
      </c>
      <c r="I15" s="50">
        <v>1749095</v>
      </c>
      <c r="J15" s="50">
        <v>-26438</v>
      </c>
      <c r="K15" s="87">
        <v>31.9</v>
      </c>
      <c r="L15" s="87">
        <v>17.100000000000001</v>
      </c>
      <c r="M15" s="87">
        <v>2.8</v>
      </c>
      <c r="N15" s="87">
        <v>10.6</v>
      </c>
      <c r="O15" s="87">
        <v>1.5</v>
      </c>
      <c r="P15" s="50">
        <v>1303221</v>
      </c>
    </row>
    <row r="16" spans="1:20" x14ac:dyDescent="0.25">
      <c r="A16" s="45">
        <v>2005</v>
      </c>
      <c r="B16" s="50">
        <v>1624398</v>
      </c>
      <c r="C16" s="50">
        <v>945874</v>
      </c>
      <c r="D16" s="50">
        <v>3285601</v>
      </c>
      <c r="E16" s="45">
        <v>1</v>
      </c>
      <c r="F16" s="50">
        <v>1014587</v>
      </c>
      <c r="G16" s="50">
        <v>4922640</v>
      </c>
      <c r="H16" s="50">
        <v>1883790</v>
      </c>
      <c r="I16" s="50">
        <v>1828565</v>
      </c>
      <c r="J16" s="50">
        <v>5165</v>
      </c>
      <c r="K16" s="87">
        <v>29.8</v>
      </c>
      <c r="L16" s="87">
        <v>17.100000000000001</v>
      </c>
      <c r="M16" s="87">
        <v>1.9</v>
      </c>
      <c r="N16" s="87">
        <v>11.7</v>
      </c>
      <c r="O16" s="87">
        <v>1</v>
      </c>
      <c r="P16" s="50">
        <v>1380188</v>
      </c>
    </row>
    <row r="17" spans="1:16" x14ac:dyDescent="0.25">
      <c r="A17" s="45">
        <v>2006</v>
      </c>
      <c r="B17" s="50">
        <v>1726279</v>
      </c>
      <c r="C17" s="50">
        <v>1004313</v>
      </c>
      <c r="D17" s="50">
        <v>3530881</v>
      </c>
      <c r="E17" s="45">
        <v>1</v>
      </c>
      <c r="F17" s="50">
        <v>1087207</v>
      </c>
      <c r="G17" s="50">
        <v>4988977</v>
      </c>
      <c r="H17" s="50">
        <v>2091052</v>
      </c>
      <c r="I17" s="50">
        <v>2025091</v>
      </c>
      <c r="J17" s="50">
        <v>1800</v>
      </c>
      <c r="K17" s="87">
        <v>28.3</v>
      </c>
      <c r="L17" s="87">
        <v>17.399999999999999</v>
      </c>
      <c r="M17" s="87">
        <v>2.5</v>
      </c>
      <c r="N17" s="87">
        <v>13</v>
      </c>
      <c r="O17" s="87">
        <v>1.5</v>
      </c>
      <c r="P17" s="50">
        <v>1452772</v>
      </c>
    </row>
    <row r="18" spans="1:16" x14ac:dyDescent="0.25">
      <c r="A18" s="45">
        <v>2007</v>
      </c>
      <c r="B18" s="50">
        <v>1843345</v>
      </c>
      <c r="C18" s="50">
        <v>1155283</v>
      </c>
      <c r="D18" s="50">
        <v>3859533</v>
      </c>
      <c r="E18" s="45">
        <v>1</v>
      </c>
      <c r="F18" s="50">
        <v>1177342</v>
      </c>
      <c r="G18" s="50">
        <v>5093143</v>
      </c>
      <c r="H18" s="50">
        <v>2314157</v>
      </c>
      <c r="I18" s="50">
        <v>2260805</v>
      </c>
      <c r="J18" s="50">
        <v>-21241</v>
      </c>
      <c r="K18" s="87">
        <v>27.8</v>
      </c>
      <c r="L18" s="87">
        <v>17.3</v>
      </c>
      <c r="M18" s="87">
        <v>2.8</v>
      </c>
      <c r="N18" s="87">
        <v>12.3</v>
      </c>
      <c r="O18" s="87">
        <v>2.5</v>
      </c>
      <c r="P18" s="50">
        <v>1550421</v>
      </c>
    </row>
    <row r="19" spans="1:16" x14ac:dyDescent="0.25">
      <c r="A19" s="45">
        <v>2008</v>
      </c>
      <c r="B19" s="50">
        <v>1968584</v>
      </c>
      <c r="C19" s="50">
        <v>1182472</v>
      </c>
      <c r="D19" s="50">
        <v>4042860</v>
      </c>
      <c r="E19" s="45">
        <v>1</v>
      </c>
      <c r="F19" s="50">
        <v>1270824</v>
      </c>
      <c r="G19" s="50">
        <v>5204079</v>
      </c>
      <c r="H19" s="50">
        <v>2279850</v>
      </c>
      <c r="I19" s="50">
        <v>2246952</v>
      </c>
      <c r="J19" s="50">
        <v>-44332</v>
      </c>
      <c r="K19" s="87">
        <v>24.9</v>
      </c>
      <c r="L19" s="87">
        <v>17.600000000000001</v>
      </c>
      <c r="M19" s="87">
        <v>6.3</v>
      </c>
      <c r="N19" s="87">
        <v>11.8</v>
      </c>
      <c r="O19" s="87">
        <v>1.25</v>
      </c>
      <c r="P19" s="50">
        <v>1635279</v>
      </c>
    </row>
    <row r="20" spans="1:16" x14ac:dyDescent="0.25">
      <c r="A20" s="45">
        <v>2009</v>
      </c>
      <c r="B20" s="50">
        <v>1984949</v>
      </c>
      <c r="C20" s="50">
        <v>1091978</v>
      </c>
      <c r="D20" s="50">
        <v>3954320</v>
      </c>
      <c r="E20" s="45">
        <v>1</v>
      </c>
      <c r="F20" s="50">
        <v>1243519</v>
      </c>
      <c r="G20" s="50">
        <v>5110100</v>
      </c>
      <c r="H20" s="50">
        <v>2033354</v>
      </c>
      <c r="I20" s="50">
        <v>1938006</v>
      </c>
      <c r="J20" s="50">
        <v>31067</v>
      </c>
      <c r="K20" s="87">
        <v>26.4</v>
      </c>
      <c r="L20" s="87">
        <v>17.899999999999999</v>
      </c>
      <c r="M20" s="87">
        <v>1</v>
      </c>
      <c r="N20" s="87">
        <v>13.5</v>
      </c>
      <c r="O20" s="87">
        <v>0.25</v>
      </c>
      <c r="P20" s="50">
        <v>1737233</v>
      </c>
    </row>
    <row r="21" spans="1:16" x14ac:dyDescent="0.25">
      <c r="A21" s="45">
        <v>2010</v>
      </c>
      <c r="B21" s="50">
        <v>2020039</v>
      </c>
      <c r="C21" s="50">
        <v>1084017</v>
      </c>
      <c r="D21" s="50">
        <v>3992870</v>
      </c>
      <c r="E21" s="45">
        <v>1</v>
      </c>
      <c r="F21" s="50">
        <v>1259651</v>
      </c>
      <c r="G21" s="50">
        <v>5057241</v>
      </c>
      <c r="H21" s="50">
        <v>2334842</v>
      </c>
      <c r="I21" s="50">
        <v>2273929</v>
      </c>
      <c r="J21" s="50">
        <v>-20579</v>
      </c>
      <c r="K21" s="87">
        <v>25.3</v>
      </c>
      <c r="L21" s="87">
        <v>17.899999999999999</v>
      </c>
      <c r="M21" s="87">
        <v>1.5</v>
      </c>
      <c r="N21" s="87">
        <v>12.8</v>
      </c>
      <c r="O21" s="87">
        <v>0.25</v>
      </c>
      <c r="P21" s="50">
        <v>1724241</v>
      </c>
    </row>
    <row r="22" spans="1:16" x14ac:dyDescent="0.25">
      <c r="A22" s="45">
        <v>2011</v>
      </c>
      <c r="B22" s="50">
        <v>2064120</v>
      </c>
      <c r="C22" s="50">
        <v>1086869</v>
      </c>
      <c r="D22" s="50">
        <v>4062323</v>
      </c>
      <c r="E22" s="45">
        <v>1</v>
      </c>
      <c r="F22" s="50">
        <v>1287765</v>
      </c>
      <c r="G22" s="50">
        <v>5043438</v>
      </c>
      <c r="H22" s="50">
        <v>2570941</v>
      </c>
      <c r="I22" s="51">
        <v>2473042</v>
      </c>
      <c r="J22" s="50">
        <v>11977</v>
      </c>
      <c r="K22" s="87">
        <v>24.6</v>
      </c>
      <c r="L22" s="87">
        <v>17.7</v>
      </c>
      <c r="M22" s="87">
        <v>1.9</v>
      </c>
      <c r="N22" s="87">
        <v>11.6</v>
      </c>
      <c r="O22" s="87">
        <v>0.25</v>
      </c>
      <c r="P22" s="50">
        <v>1735916</v>
      </c>
    </row>
    <row r="23" spans="1:16" x14ac:dyDescent="0.25">
      <c r="A23" s="45">
        <v>2012</v>
      </c>
      <c r="B23" s="50">
        <v>2084709</v>
      </c>
      <c r="C23" s="50">
        <v>1069470</v>
      </c>
      <c r="D23" s="50">
        <v>4088912</v>
      </c>
      <c r="E23" s="45">
        <v>1</v>
      </c>
      <c r="F23" s="50">
        <v>1323813</v>
      </c>
      <c r="G23" s="50">
        <v>5064623</v>
      </c>
      <c r="H23" s="50">
        <v>2725844</v>
      </c>
      <c r="I23" s="50">
        <v>2575371</v>
      </c>
      <c r="J23" s="50">
        <v>64412</v>
      </c>
      <c r="K23" s="87">
        <v>25.1</v>
      </c>
      <c r="L23" s="87">
        <v>17.600000000000001</v>
      </c>
      <c r="M23" s="87">
        <v>3.3</v>
      </c>
      <c r="N23" s="87">
        <v>11.9</v>
      </c>
      <c r="O23" s="87">
        <v>0.05</v>
      </c>
      <c r="P23" s="50">
        <v>1805836</v>
      </c>
    </row>
    <row r="24" spans="1:16" x14ac:dyDescent="0.25">
      <c r="A24" s="45">
        <v>2013</v>
      </c>
      <c r="B24" s="50">
        <v>2113039</v>
      </c>
      <c r="C24" s="50">
        <v>1050612</v>
      </c>
      <c r="D24" s="50">
        <v>4142811</v>
      </c>
      <c r="E24" s="45">
        <v>1</v>
      </c>
      <c r="F24" s="50">
        <v>1333775</v>
      </c>
      <c r="G24" s="50">
        <v>5080930</v>
      </c>
      <c r="H24" s="50">
        <v>2786229</v>
      </c>
      <c r="I24" s="50">
        <v>2588423</v>
      </c>
      <c r="J24" s="50">
        <v>106518</v>
      </c>
      <c r="K24" s="87">
        <v>26</v>
      </c>
      <c r="L24" s="87">
        <v>17.399999999999999</v>
      </c>
      <c r="M24" s="87">
        <v>1.4</v>
      </c>
      <c r="N24" s="87">
        <v>11.5</v>
      </c>
      <c r="O24" s="87">
        <v>0.05</v>
      </c>
      <c r="P24" s="50">
        <v>1745908</v>
      </c>
    </row>
    <row r="25" spans="1:16" x14ac:dyDescent="0.25">
      <c r="A25" s="45">
        <v>2014</v>
      </c>
      <c r="B25" s="50">
        <v>2153076</v>
      </c>
      <c r="C25" s="50">
        <v>1103982</v>
      </c>
      <c r="D25" s="50">
        <v>4345766</v>
      </c>
      <c r="E25" s="45">
        <v>1</v>
      </c>
      <c r="F25" s="50">
        <v>1385845</v>
      </c>
      <c r="G25" s="50">
        <v>5108967</v>
      </c>
      <c r="H25" s="50">
        <v>3149196</v>
      </c>
      <c r="I25" s="50">
        <v>2899972</v>
      </c>
      <c r="J25" s="50">
        <v>146008</v>
      </c>
      <c r="K25" s="87">
        <v>27.5</v>
      </c>
      <c r="L25" s="87">
        <v>17.2</v>
      </c>
      <c r="M25" s="87">
        <v>0.4</v>
      </c>
      <c r="N25" s="87">
        <v>12.5</v>
      </c>
      <c r="O25" s="87">
        <v>0.05</v>
      </c>
      <c r="P25" s="50">
        <v>1830514</v>
      </c>
    </row>
    <row r="26" spans="1:16" x14ac:dyDescent="0.25">
      <c r="A26" s="45">
        <v>2015</v>
      </c>
      <c r="B26" s="50">
        <v>2234243</v>
      </c>
      <c r="C26" s="50">
        <v>1227485</v>
      </c>
      <c r="D26" s="50">
        <v>4625378</v>
      </c>
      <c r="E26" s="45">
        <v>1</v>
      </c>
      <c r="F26" s="50">
        <v>1454707</v>
      </c>
      <c r="G26" s="50">
        <v>5181913</v>
      </c>
      <c r="H26" s="50">
        <v>3262971</v>
      </c>
      <c r="I26" s="50">
        <v>3017011</v>
      </c>
      <c r="J26" s="50">
        <v>130977</v>
      </c>
      <c r="K26" s="87">
        <v>27.3</v>
      </c>
      <c r="L26" s="87">
        <v>17.2</v>
      </c>
      <c r="M26" s="87">
        <v>0.3</v>
      </c>
      <c r="N26" s="87">
        <v>12.2</v>
      </c>
      <c r="O26" s="87">
        <v>0.05</v>
      </c>
      <c r="P26" s="50">
        <v>1916390</v>
      </c>
    </row>
    <row r="27" spans="1:16" x14ac:dyDescent="0.25">
      <c r="A27" s="45">
        <v>2016</v>
      </c>
      <c r="B27" s="50">
        <v>2325144</v>
      </c>
      <c r="C27" s="50">
        <v>1196467</v>
      </c>
      <c r="D27" s="50">
        <v>4796873</v>
      </c>
      <c r="E27" s="45">
        <v>1</v>
      </c>
      <c r="F27" s="50">
        <v>1538101</v>
      </c>
      <c r="G27" s="50">
        <v>5264301</v>
      </c>
      <c r="H27" s="50">
        <v>3299106</v>
      </c>
      <c r="I27" s="50">
        <v>3022500</v>
      </c>
      <c r="J27" s="50">
        <v>163654</v>
      </c>
      <c r="K27" s="87">
        <v>27</v>
      </c>
      <c r="L27" s="87">
        <v>17.600000000000001</v>
      </c>
      <c r="M27" s="87">
        <v>0.7</v>
      </c>
      <c r="N27" s="87">
        <v>11.5</v>
      </c>
      <c r="O27" s="87">
        <v>0.05</v>
      </c>
      <c r="P27" s="50">
        <v>1906780</v>
      </c>
    </row>
    <row r="28" spans="1:16" x14ac:dyDescent="0.25">
      <c r="A28" s="45">
        <v>2017</v>
      </c>
      <c r="B28" s="50">
        <v>2470737</v>
      </c>
      <c r="C28" s="50">
        <v>1273407</v>
      </c>
      <c r="D28" s="50">
        <v>5110743</v>
      </c>
      <c r="E28" s="45">
        <v>1</v>
      </c>
      <c r="F28" s="50">
        <v>1680239</v>
      </c>
      <c r="G28" s="50">
        <v>5345814</v>
      </c>
      <c r="H28" s="50">
        <v>3512897</v>
      </c>
      <c r="I28" s="50">
        <v>3224232</v>
      </c>
      <c r="J28" s="45">
        <v>163466</v>
      </c>
      <c r="K28" s="87">
        <v>26.3</v>
      </c>
      <c r="L28" s="87">
        <v>17.8</v>
      </c>
      <c r="M28" s="87">
        <v>2.5</v>
      </c>
      <c r="N28" s="87">
        <v>11.8</v>
      </c>
      <c r="O28" s="87">
        <v>0.05</v>
      </c>
      <c r="P28" s="50">
        <v>1992330</v>
      </c>
    </row>
    <row r="29" spans="1:16" x14ac:dyDescent="0.25">
      <c r="A29" s="45">
        <v>2018</v>
      </c>
      <c r="B29" s="50">
        <v>2608904</v>
      </c>
      <c r="C29" s="50">
        <v>1423024</v>
      </c>
      <c r="D29" s="50">
        <v>5408766</v>
      </c>
      <c r="E29" s="45">
        <v>1</v>
      </c>
      <c r="F29" s="50">
        <v>1842269</v>
      </c>
      <c r="G29" s="50">
        <v>5417110</v>
      </c>
      <c r="H29" s="50">
        <v>3616240</v>
      </c>
      <c r="I29" s="50">
        <v>3380453</v>
      </c>
      <c r="J29" s="50">
        <v>98466</v>
      </c>
      <c r="K29" s="87">
        <v>25.6</v>
      </c>
      <c r="L29" s="87">
        <v>17.899999999999999</v>
      </c>
      <c r="M29" s="87">
        <v>2.1</v>
      </c>
      <c r="N29" s="87">
        <v>12.2</v>
      </c>
      <c r="O29" s="87">
        <v>0.75</v>
      </c>
      <c r="P29" s="50">
        <v>2195861</v>
      </c>
    </row>
    <row r="30" spans="1:16" x14ac:dyDescent="0.25">
      <c r="A30" s="45">
        <v>2019</v>
      </c>
      <c r="B30" s="50">
        <v>2759825</v>
      </c>
      <c r="C30" s="50">
        <v>1506914</v>
      </c>
      <c r="D30" s="50">
        <v>5748668</v>
      </c>
      <c r="E30" s="45">
        <v>1</v>
      </c>
      <c r="F30" s="50">
        <v>1964207</v>
      </c>
      <c r="G30" s="50">
        <v>5430633</v>
      </c>
      <c r="H30" s="50">
        <v>3691763</v>
      </c>
      <c r="I30" s="50">
        <v>3401218</v>
      </c>
      <c r="J30" s="50">
        <v>145695</v>
      </c>
      <c r="K30" s="87">
        <v>25.7</v>
      </c>
      <c r="L30" s="87">
        <v>18.2</v>
      </c>
      <c r="M30" s="87">
        <v>2.8</v>
      </c>
      <c r="N30" s="87">
        <v>12.5</v>
      </c>
      <c r="O30" s="87">
        <v>1</v>
      </c>
      <c r="P30" s="50">
        <v>2365855</v>
      </c>
    </row>
    <row r="31" spans="1:16" x14ac:dyDescent="0.25">
      <c r="A31" s="91" t="s">
        <v>85</v>
      </c>
      <c r="B31" s="89">
        <f>AVERAGE(B7:B30)</f>
        <v>1799433.3333333333</v>
      </c>
      <c r="C31" s="89">
        <f>AVERAGE(C7:C30)</f>
        <v>1003514.2083333334</v>
      </c>
      <c r="E31" s="89">
        <f>AVERAGE(E7:E30)</f>
        <v>1</v>
      </c>
      <c r="I31" s="89">
        <f>AVERAGE(I7:I30)</f>
        <v>2075023.4583333333</v>
      </c>
      <c r="L31" s="90">
        <f>AVERAGE(L7:L30)</f>
        <v>17.037499999999998</v>
      </c>
    </row>
    <row r="32" spans="1:16" x14ac:dyDescent="0.25">
      <c r="A32" s="91" t="s">
        <v>86</v>
      </c>
      <c r="B32" s="92"/>
      <c r="C32" s="92"/>
      <c r="D32" s="88"/>
      <c r="E32" s="88"/>
      <c r="F32" s="89">
        <f>AVERAGE(F6:F29)</f>
        <v>1084118.2916666667</v>
      </c>
      <c r="G32" s="88"/>
      <c r="H32" s="88"/>
      <c r="I32" s="92"/>
      <c r="J32" s="88"/>
      <c r="K32" s="88"/>
      <c r="L32" s="92"/>
      <c r="M32" s="88"/>
      <c r="N32" s="90">
        <f>AVERAGE(N6:N29)</f>
        <v>12.008333333333335</v>
      </c>
    </row>
    <row r="33" spans="1:49" x14ac:dyDescent="0.25">
      <c r="A33" s="58" t="s">
        <v>4</v>
      </c>
      <c r="B33" s="78"/>
      <c r="C33" s="78"/>
      <c r="F33" s="78"/>
      <c r="I33" s="78"/>
      <c r="M33" s="79"/>
      <c r="O33" s="78"/>
    </row>
    <row r="42" spans="1:49" ht="15.75" x14ac:dyDescent="0.25">
      <c r="L42" s="36"/>
      <c r="M42" s="36"/>
      <c r="N42" s="36"/>
      <c r="O42" s="36"/>
    </row>
    <row r="43" spans="1:49" ht="15.75" x14ac:dyDescent="0.25"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49" s="3" customFormat="1" ht="20.25" x14ac:dyDescent="0.35">
      <c r="A44" s="62" t="s">
        <v>8</v>
      </c>
      <c r="B44"/>
      <c r="C44"/>
      <c r="D44"/>
      <c r="E44"/>
      <c r="F44"/>
      <c r="I44" s="62" t="s">
        <v>5</v>
      </c>
      <c r="J44"/>
      <c r="K44"/>
      <c r="L44"/>
      <c r="M44"/>
      <c r="N44"/>
      <c r="O44"/>
      <c r="P44"/>
      <c r="Q44"/>
      <c r="R44"/>
      <c r="S44"/>
      <c r="T44"/>
      <c r="V44" s="37" t="s">
        <v>9</v>
      </c>
      <c r="W44" s="63"/>
      <c r="X44" s="38" t="s">
        <v>10</v>
      </c>
      <c r="Y44" s="63"/>
      <c r="Z44" s="37" t="s">
        <v>25</v>
      </c>
    </row>
    <row r="45" spans="1:49" s="5" customFormat="1" ht="15.75" x14ac:dyDescent="0.25">
      <c r="A45" s="61" t="s">
        <v>52</v>
      </c>
      <c r="B45" s="59" t="s">
        <v>67</v>
      </c>
      <c r="C45" s="59" t="s">
        <v>56</v>
      </c>
      <c r="D45" s="59" t="s">
        <v>59</v>
      </c>
      <c r="E45" s="59" t="s">
        <v>69</v>
      </c>
      <c r="F45" s="59"/>
      <c r="I45" s="59" t="s">
        <v>52</v>
      </c>
      <c r="J45" s="59" t="s">
        <v>67</v>
      </c>
      <c r="K45" s="59" t="s">
        <v>56</v>
      </c>
      <c r="L45" s="59" t="s">
        <v>59</v>
      </c>
      <c r="M45" s="59" t="s">
        <v>69</v>
      </c>
      <c r="N45" s="59" t="s">
        <v>70</v>
      </c>
      <c r="O45" s="59" t="s">
        <v>54</v>
      </c>
      <c r="P45" s="59" t="s">
        <v>77</v>
      </c>
      <c r="Q45" s="59" t="s">
        <v>55</v>
      </c>
      <c r="R45" s="59" t="s">
        <v>57</v>
      </c>
      <c r="S45" s="59" t="s">
        <v>87</v>
      </c>
      <c r="T45" s="59" t="s">
        <v>68</v>
      </c>
      <c r="V45" s="59" t="s">
        <v>64</v>
      </c>
      <c r="W45" s="60"/>
      <c r="X45" s="59" t="s">
        <v>65</v>
      </c>
    </row>
    <row r="46" spans="1:49" s="5" customFormat="1" ht="15.75" x14ac:dyDescent="0.25">
      <c r="A46" s="45"/>
      <c r="B46" s="50"/>
      <c r="C46" s="50"/>
      <c r="D46" s="87"/>
      <c r="E46" s="87"/>
      <c r="I46" s="45"/>
      <c r="J46" s="50"/>
      <c r="K46" s="50"/>
      <c r="L46" s="87"/>
      <c r="M46" s="87"/>
      <c r="N46" s="50"/>
      <c r="O46" s="50"/>
      <c r="P46" s="50"/>
      <c r="Q46" s="50"/>
      <c r="R46" s="50"/>
      <c r="S46" s="87"/>
      <c r="T46" s="50"/>
      <c r="V46" s="50"/>
      <c r="X46" s="50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</row>
    <row r="47" spans="1:49" s="5" customFormat="1" ht="15.75" x14ac:dyDescent="0.25">
      <c r="A47" s="45"/>
      <c r="B47" s="50"/>
      <c r="C47" s="50"/>
      <c r="D47" s="87"/>
      <c r="E47" s="87"/>
      <c r="I47" s="45"/>
      <c r="J47" s="50"/>
      <c r="K47" s="50"/>
      <c r="L47" s="87"/>
      <c r="M47" s="87"/>
      <c r="N47" s="50"/>
      <c r="O47" s="50"/>
      <c r="P47" s="50"/>
      <c r="Q47" s="50"/>
      <c r="R47" s="50"/>
      <c r="S47" s="87"/>
      <c r="T47" s="50"/>
      <c r="V47" s="50"/>
      <c r="X47" s="50"/>
    </row>
    <row r="48" spans="1:49" s="5" customFormat="1" ht="15.75" x14ac:dyDescent="0.25">
      <c r="A48" s="45"/>
      <c r="B48" s="50"/>
      <c r="C48" s="50"/>
      <c r="D48" s="87"/>
      <c r="E48" s="87"/>
      <c r="I48" s="45"/>
      <c r="J48" s="50"/>
      <c r="K48" s="50"/>
      <c r="L48" s="87"/>
      <c r="M48" s="87"/>
      <c r="N48" s="50"/>
      <c r="O48" s="50"/>
      <c r="P48" s="50"/>
      <c r="Q48" s="50"/>
      <c r="R48" s="50"/>
      <c r="S48" s="87"/>
      <c r="T48" s="50"/>
      <c r="V48" s="50"/>
      <c r="X48" s="50"/>
    </row>
    <row r="49" spans="1:42" s="5" customFormat="1" ht="18.75" x14ac:dyDescent="0.3">
      <c r="A49" s="45"/>
      <c r="B49" s="50"/>
      <c r="C49" s="50"/>
      <c r="D49" s="87"/>
      <c r="E49" s="87"/>
      <c r="I49" s="45"/>
      <c r="J49" s="50"/>
      <c r="K49" s="50"/>
      <c r="L49" s="87"/>
      <c r="M49" s="87"/>
      <c r="N49" s="50"/>
      <c r="O49" s="50"/>
      <c r="P49" s="50"/>
      <c r="Q49" s="50"/>
      <c r="R49" s="50"/>
      <c r="S49" s="87"/>
      <c r="T49" s="50"/>
      <c r="V49" s="50"/>
      <c r="X49" s="50"/>
      <c r="Z49" s="39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</row>
    <row r="50" spans="1:42" s="5" customFormat="1" ht="15.75" x14ac:dyDescent="0.25">
      <c r="A50" s="45"/>
      <c r="B50" s="50"/>
      <c r="C50" s="50"/>
      <c r="D50" s="87"/>
      <c r="E50" s="87"/>
      <c r="I50" s="45"/>
      <c r="J50" s="50"/>
      <c r="K50" s="50"/>
      <c r="L50" s="87"/>
      <c r="M50" s="87"/>
      <c r="N50" s="50"/>
      <c r="O50" s="50"/>
      <c r="P50" s="50"/>
      <c r="Q50" s="50"/>
      <c r="R50" s="50"/>
      <c r="S50" s="87"/>
      <c r="T50" s="50"/>
      <c r="V50" s="50"/>
      <c r="X50" s="5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</row>
    <row r="51" spans="1:42" s="5" customFormat="1" ht="15.75" x14ac:dyDescent="0.25">
      <c r="A51" s="45"/>
      <c r="B51" s="50"/>
      <c r="C51" s="50"/>
      <c r="D51" s="87"/>
      <c r="E51" s="87"/>
      <c r="I51" s="45"/>
      <c r="J51" s="50"/>
      <c r="K51" s="50"/>
      <c r="L51" s="87"/>
      <c r="M51" s="87"/>
      <c r="N51" s="50"/>
      <c r="O51" s="50"/>
      <c r="P51" s="50"/>
      <c r="Q51" s="50"/>
      <c r="R51" s="50"/>
      <c r="S51" s="87"/>
      <c r="T51" s="50"/>
      <c r="V51" s="50"/>
      <c r="X51" s="50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7"/>
    </row>
    <row r="52" spans="1:42" s="5" customFormat="1" ht="15.75" x14ac:dyDescent="0.25">
      <c r="A52" s="45"/>
      <c r="B52" s="50"/>
      <c r="C52" s="50"/>
      <c r="D52" s="87"/>
      <c r="E52" s="87"/>
      <c r="I52" s="45"/>
      <c r="J52" s="50"/>
      <c r="K52" s="50"/>
      <c r="L52" s="87"/>
      <c r="M52" s="87"/>
      <c r="N52" s="50"/>
      <c r="O52" s="50"/>
      <c r="P52" s="50"/>
      <c r="Q52" s="50"/>
      <c r="R52" s="50"/>
      <c r="S52" s="87"/>
      <c r="T52" s="50"/>
      <c r="V52" s="50"/>
      <c r="X52" s="50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7"/>
    </row>
    <row r="53" spans="1:42" s="5" customFormat="1" ht="15.75" x14ac:dyDescent="0.25">
      <c r="A53" s="45"/>
      <c r="B53" s="50"/>
      <c r="C53" s="50"/>
      <c r="D53" s="87"/>
      <c r="E53" s="87"/>
      <c r="I53" s="45"/>
      <c r="J53" s="50"/>
      <c r="K53" s="50"/>
      <c r="L53" s="87"/>
      <c r="M53" s="87"/>
      <c r="N53" s="50"/>
      <c r="O53" s="50"/>
      <c r="P53" s="50"/>
      <c r="Q53" s="50"/>
      <c r="R53" s="50"/>
      <c r="S53" s="87"/>
      <c r="T53" s="50"/>
      <c r="V53" s="50"/>
      <c r="X53" s="50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7"/>
    </row>
    <row r="54" spans="1:42" s="5" customFormat="1" ht="15.75" x14ac:dyDescent="0.25">
      <c r="A54" s="45"/>
      <c r="B54" s="50"/>
      <c r="C54" s="50"/>
      <c r="D54" s="87"/>
      <c r="E54" s="87"/>
      <c r="I54" s="45"/>
      <c r="J54" s="50"/>
      <c r="K54" s="50"/>
      <c r="L54" s="87"/>
      <c r="M54" s="87"/>
      <c r="N54" s="50"/>
      <c r="O54" s="50"/>
      <c r="P54" s="50"/>
      <c r="Q54" s="50"/>
      <c r="R54" s="50"/>
      <c r="S54" s="87"/>
      <c r="T54" s="50"/>
      <c r="V54" s="50"/>
      <c r="X54" s="50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7"/>
    </row>
    <row r="55" spans="1:42" s="5" customFormat="1" ht="15.75" x14ac:dyDescent="0.25">
      <c r="A55" s="45"/>
      <c r="B55" s="50"/>
      <c r="C55" s="50"/>
      <c r="D55" s="87"/>
      <c r="E55" s="87"/>
      <c r="I55" s="45"/>
      <c r="J55" s="50"/>
      <c r="K55" s="50"/>
      <c r="L55" s="87"/>
      <c r="M55" s="87"/>
      <c r="N55" s="50"/>
      <c r="O55" s="50"/>
      <c r="P55" s="50"/>
      <c r="Q55" s="50"/>
      <c r="R55" s="50"/>
      <c r="S55" s="87"/>
      <c r="T55" s="50"/>
      <c r="V55" s="50"/>
      <c r="X55" s="50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7"/>
    </row>
    <row r="56" spans="1:42" s="5" customFormat="1" ht="15.75" x14ac:dyDescent="0.25">
      <c r="A56" s="45"/>
      <c r="B56" s="50"/>
      <c r="C56" s="50"/>
      <c r="D56" s="87"/>
      <c r="E56" s="87"/>
      <c r="I56" s="45"/>
      <c r="J56" s="50"/>
      <c r="K56" s="50"/>
      <c r="L56" s="87"/>
      <c r="M56" s="87"/>
      <c r="N56" s="50"/>
      <c r="O56" s="50"/>
      <c r="P56" s="50"/>
      <c r="Q56" s="50"/>
      <c r="R56" s="50"/>
      <c r="S56" s="87"/>
      <c r="T56" s="50"/>
      <c r="V56" s="50"/>
      <c r="X56" s="50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7"/>
    </row>
    <row r="57" spans="1:42" s="5" customFormat="1" ht="15.75" x14ac:dyDescent="0.25">
      <c r="A57" s="45"/>
      <c r="B57" s="50"/>
      <c r="C57" s="50"/>
      <c r="D57" s="87"/>
      <c r="E57" s="87"/>
      <c r="I57" s="45"/>
      <c r="J57" s="50"/>
      <c r="K57" s="50"/>
      <c r="L57" s="87"/>
      <c r="M57" s="87"/>
      <c r="N57" s="50"/>
      <c r="O57" s="50"/>
      <c r="P57" s="50"/>
      <c r="Q57" s="50"/>
      <c r="R57" s="50"/>
      <c r="S57" s="87"/>
      <c r="T57" s="50"/>
      <c r="V57" s="50"/>
      <c r="X57" s="50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7"/>
    </row>
    <row r="58" spans="1:42" s="5" customFormat="1" ht="15.75" x14ac:dyDescent="0.25">
      <c r="A58" s="45"/>
      <c r="B58" s="50"/>
      <c r="C58" s="50"/>
      <c r="D58" s="87"/>
      <c r="E58" s="87"/>
      <c r="I58" s="45"/>
      <c r="J58" s="50"/>
      <c r="K58" s="50"/>
      <c r="L58" s="87"/>
      <c r="M58" s="87"/>
      <c r="N58" s="50"/>
      <c r="O58" s="50"/>
      <c r="P58" s="50"/>
      <c r="Q58" s="50"/>
      <c r="R58" s="50"/>
      <c r="S58" s="87"/>
      <c r="T58" s="50"/>
      <c r="V58" s="50"/>
      <c r="X58" s="50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7"/>
    </row>
    <row r="59" spans="1:42" s="5" customFormat="1" ht="15.75" x14ac:dyDescent="0.25">
      <c r="A59" s="45"/>
      <c r="B59" s="50"/>
      <c r="C59" s="50"/>
      <c r="D59" s="87"/>
      <c r="E59" s="87"/>
      <c r="I59" s="45"/>
      <c r="J59" s="50"/>
      <c r="K59" s="50"/>
      <c r="L59" s="87"/>
      <c r="M59" s="87"/>
      <c r="N59" s="50"/>
      <c r="O59" s="50"/>
      <c r="P59" s="50"/>
      <c r="Q59" s="50"/>
      <c r="R59" s="50"/>
      <c r="S59" s="87"/>
      <c r="T59" s="50"/>
      <c r="V59" s="50"/>
      <c r="X59" s="50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7"/>
    </row>
    <row r="60" spans="1:42" s="5" customFormat="1" ht="15.75" x14ac:dyDescent="0.25">
      <c r="A60" s="45"/>
      <c r="B60" s="50"/>
      <c r="C60" s="50"/>
      <c r="D60" s="87"/>
      <c r="E60" s="87"/>
      <c r="I60" s="45"/>
      <c r="J60" s="50"/>
      <c r="K60" s="50"/>
      <c r="L60" s="87"/>
      <c r="M60" s="87"/>
      <c r="N60" s="50"/>
      <c r="O60" s="50"/>
      <c r="P60" s="50"/>
      <c r="Q60" s="50"/>
      <c r="R60" s="50"/>
      <c r="S60" s="87"/>
      <c r="T60" s="50"/>
      <c r="V60" s="50"/>
      <c r="X60" s="50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7"/>
    </row>
    <row r="61" spans="1:42" s="5" customFormat="1" ht="15.75" x14ac:dyDescent="0.25">
      <c r="A61" s="45"/>
      <c r="B61" s="50"/>
      <c r="C61" s="51"/>
      <c r="D61" s="87"/>
      <c r="E61" s="87"/>
      <c r="I61" s="45"/>
      <c r="J61" s="50"/>
      <c r="K61" s="51"/>
      <c r="L61" s="87"/>
      <c r="M61" s="87"/>
      <c r="N61" s="50"/>
      <c r="O61" s="50"/>
      <c r="P61" s="50"/>
      <c r="Q61" s="50"/>
      <c r="R61" s="50"/>
      <c r="S61" s="87"/>
      <c r="T61" s="50"/>
      <c r="V61" s="50"/>
      <c r="X61" s="50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7"/>
    </row>
    <row r="62" spans="1:42" s="5" customFormat="1" ht="15.75" x14ac:dyDescent="0.25">
      <c r="A62" s="45"/>
      <c r="B62" s="50"/>
      <c r="C62" s="50"/>
      <c r="D62" s="87"/>
      <c r="E62" s="87"/>
      <c r="I62" s="45"/>
      <c r="J62" s="50"/>
      <c r="K62" s="50"/>
      <c r="L62" s="87"/>
      <c r="M62" s="87"/>
      <c r="N62" s="50"/>
      <c r="O62" s="50"/>
      <c r="P62" s="50"/>
      <c r="Q62" s="50"/>
      <c r="R62" s="50"/>
      <c r="S62" s="87"/>
      <c r="T62" s="50"/>
      <c r="V62" s="50"/>
      <c r="X62" s="50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7"/>
    </row>
    <row r="63" spans="1:42" s="5" customFormat="1" ht="15.75" x14ac:dyDescent="0.25">
      <c r="A63" s="45"/>
      <c r="B63" s="50"/>
      <c r="C63" s="50"/>
      <c r="D63" s="87"/>
      <c r="E63" s="87"/>
      <c r="I63" s="45"/>
      <c r="J63" s="50"/>
      <c r="K63" s="50"/>
      <c r="L63" s="87"/>
      <c r="M63" s="87"/>
      <c r="N63" s="50"/>
      <c r="O63" s="50"/>
      <c r="P63" s="50"/>
      <c r="Q63" s="50"/>
      <c r="R63" s="50"/>
      <c r="S63" s="87"/>
      <c r="T63" s="50"/>
      <c r="V63" s="50"/>
      <c r="X63" s="50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7"/>
    </row>
    <row r="64" spans="1:42" s="5" customFormat="1" ht="15.75" x14ac:dyDescent="0.25">
      <c r="A64" s="45"/>
      <c r="B64" s="50"/>
      <c r="C64" s="50"/>
      <c r="D64" s="87"/>
      <c r="E64" s="87"/>
      <c r="I64" s="45"/>
      <c r="J64" s="50"/>
      <c r="K64" s="50"/>
      <c r="L64" s="87"/>
      <c r="M64" s="87"/>
      <c r="N64" s="50"/>
      <c r="O64" s="50"/>
      <c r="P64" s="50"/>
      <c r="Q64" s="50"/>
      <c r="R64" s="50"/>
      <c r="S64" s="87"/>
      <c r="T64" s="50"/>
      <c r="V64" s="50"/>
      <c r="X64" s="50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7"/>
    </row>
    <row r="65" spans="1:42" s="5" customFormat="1" ht="15.75" x14ac:dyDescent="0.25">
      <c r="A65" s="45"/>
      <c r="B65" s="50"/>
      <c r="C65" s="50"/>
      <c r="D65" s="87"/>
      <c r="E65" s="87"/>
      <c r="I65" s="45"/>
      <c r="J65" s="50"/>
      <c r="K65" s="50"/>
      <c r="L65" s="87"/>
      <c r="M65" s="87"/>
      <c r="N65" s="50"/>
      <c r="O65" s="50"/>
      <c r="P65" s="50"/>
      <c r="Q65" s="50"/>
      <c r="R65" s="50"/>
      <c r="S65" s="87"/>
      <c r="T65" s="50"/>
      <c r="V65" s="50"/>
      <c r="X65" s="50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1:42" s="5" customFormat="1" ht="15.75" x14ac:dyDescent="0.25">
      <c r="A66" s="45"/>
      <c r="B66" s="50"/>
      <c r="C66" s="50"/>
      <c r="D66" s="87"/>
      <c r="E66" s="87"/>
      <c r="I66" s="45"/>
      <c r="J66" s="50"/>
      <c r="K66" s="50"/>
      <c r="L66" s="87"/>
      <c r="M66" s="87"/>
      <c r="N66" s="50"/>
      <c r="O66" s="50"/>
      <c r="P66" s="50"/>
      <c r="Q66" s="50"/>
      <c r="R66" s="50"/>
      <c r="S66" s="87"/>
      <c r="T66" s="50"/>
      <c r="V66" s="50"/>
      <c r="X66" s="5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</row>
    <row r="67" spans="1:42" s="5" customFormat="1" ht="15.75" x14ac:dyDescent="0.25">
      <c r="A67" s="45"/>
      <c r="B67" s="50"/>
      <c r="C67" s="50"/>
      <c r="D67" s="87"/>
      <c r="E67" s="87"/>
      <c r="I67" s="45"/>
      <c r="J67" s="50"/>
      <c r="K67" s="50"/>
      <c r="L67" s="87"/>
      <c r="M67" s="87"/>
      <c r="N67" s="50"/>
      <c r="O67" s="50"/>
      <c r="P67" s="50"/>
      <c r="Q67" s="50"/>
      <c r="R67" s="45"/>
      <c r="S67" s="87"/>
      <c r="T67" s="50"/>
      <c r="V67" s="50"/>
      <c r="X67" s="5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1:42" s="5" customFormat="1" ht="15.75" x14ac:dyDescent="0.25">
      <c r="A68" s="45"/>
      <c r="B68" s="50"/>
      <c r="C68" s="50"/>
      <c r="D68" s="87"/>
      <c r="E68" s="87"/>
      <c r="I68" s="45"/>
      <c r="J68" s="50"/>
      <c r="K68" s="50"/>
      <c r="L68" s="87"/>
      <c r="M68" s="87"/>
      <c r="N68" s="50"/>
      <c r="O68" s="50"/>
      <c r="P68" s="50"/>
      <c r="Q68" s="50"/>
      <c r="R68" s="50"/>
      <c r="S68" s="87"/>
      <c r="T68" s="50"/>
      <c r="V68" s="50"/>
      <c r="X68" s="50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1:42" s="5" customFormat="1" ht="15.75" x14ac:dyDescent="0.25">
      <c r="A69" s="45"/>
      <c r="B69" s="50"/>
      <c r="C69" s="50"/>
      <c r="D69" s="87"/>
      <c r="E69" s="87"/>
      <c r="I69" s="45"/>
      <c r="J69" s="50"/>
      <c r="K69" s="50"/>
      <c r="L69" s="87"/>
      <c r="M69" s="87"/>
      <c r="N69" s="50"/>
      <c r="O69" s="50"/>
      <c r="P69" s="50"/>
      <c r="Q69" s="50"/>
      <c r="R69" s="50"/>
      <c r="S69" s="87"/>
      <c r="T69" s="50"/>
      <c r="V69" s="50"/>
      <c r="X69" s="50"/>
    </row>
    <row r="70" spans="1:42" x14ac:dyDescent="0.25">
      <c r="M70" s="4"/>
      <c r="N70" s="4"/>
      <c r="O70" s="1"/>
      <c r="P70" s="1"/>
      <c r="Q70" s="1"/>
      <c r="R70" s="1"/>
      <c r="S70" s="1"/>
    </row>
    <row r="72" spans="1:42" s="10" customFormat="1" ht="26.25" x14ac:dyDescent="0.45">
      <c r="A72" s="8" t="s">
        <v>11</v>
      </c>
      <c r="B72" s="8"/>
      <c r="C72" s="8"/>
      <c r="D72" s="9" t="s">
        <v>12</v>
      </c>
      <c r="E72" s="8"/>
    </row>
    <row r="74" spans="1:42" ht="21" x14ac:dyDescent="0.3">
      <c r="A74" s="11" t="s">
        <v>13</v>
      </c>
    </row>
    <row r="75" spans="1:42" s="5" customFormat="1" ht="15.75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</row>
    <row r="76" spans="1:42" s="5" customFormat="1" ht="15.75" x14ac:dyDescent="0.2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42" s="5" customFormat="1" ht="15.75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  <row r="78" spans="1:42" s="5" customFormat="1" ht="15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  <row r="79" spans="1:42" s="5" customFormat="1" ht="15.75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  <row r="80" spans="1:42" s="5" customFormat="1" ht="15.7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</row>
    <row r="81" spans="1:25" s="5" customFormat="1" ht="15.75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</row>
    <row r="82" spans="1:25" s="5" customFormat="1" ht="15.7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</row>
    <row r="83" spans="1:25" s="5" customFormat="1" ht="15.75" x14ac:dyDescent="0.25">
      <c r="A83" s="93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</row>
    <row r="84" spans="1:25" s="5" customFormat="1" ht="15.75" x14ac:dyDescent="0.25">
      <c r="A84" s="9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</row>
    <row r="85" spans="1:25" s="5" customFormat="1" ht="15.75" x14ac:dyDescent="0.25">
      <c r="A85" s="93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</row>
    <row r="86" spans="1:25" ht="15.75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5"/>
    </row>
    <row r="87" spans="1:25" s="43" customFormat="1" ht="15.75" x14ac:dyDescent="0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</row>
    <row r="88" spans="1:25" s="43" customFormat="1" ht="15.75" x14ac:dyDescent="0.2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</row>
    <row r="89" spans="1:25" ht="21" x14ac:dyDescent="0.3">
      <c r="A89" s="11" t="s">
        <v>14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25" s="5" customFormat="1" ht="15.75" x14ac:dyDescent="0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1:25" s="5" customFormat="1" ht="15.75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1:25" s="5" customFormat="1" ht="15.75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1:25" s="5" customFormat="1" ht="15.75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1:25" s="5" customFormat="1" ht="15.75" x14ac:dyDescent="0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1:25" s="5" customFormat="1" ht="15.75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1:25" s="5" customFormat="1" ht="15.75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1:12" s="5" customFormat="1" ht="15.75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12" s="5" customFormat="1" ht="15.75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12" s="5" customFormat="1" ht="15.75" x14ac:dyDescent="0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1:12" s="5" customFormat="1" ht="15.75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1:12" ht="15.75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1:12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2" s="15" customFormat="1" ht="21" x14ac:dyDescent="0.3">
      <c r="A103" s="11" t="s">
        <v>15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1:12" s="5" customFormat="1" ht="15.75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  <row r="105" spans="1:12" s="5" customFormat="1" ht="15.75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</row>
    <row r="106" spans="1:12" s="5" customFormat="1" ht="15.75" x14ac:dyDescent="0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</row>
    <row r="107" spans="1:12" s="5" customFormat="1" ht="15.75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</row>
    <row r="108" spans="1:12" s="5" customFormat="1" ht="15.75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</row>
    <row r="109" spans="1:12" s="5" customFormat="1" ht="15.75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</row>
    <row r="110" spans="1:12" s="5" customFormat="1" ht="15.75" x14ac:dyDescent="0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</row>
    <row r="111" spans="1:12" s="5" customFormat="1" ht="15.75" x14ac:dyDescent="0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</row>
    <row r="112" spans="1:12" s="5" customFormat="1" ht="15.75" x14ac:dyDescent="0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</row>
    <row r="113" spans="1:12" s="5" customFormat="1" ht="15.75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</row>
    <row r="114" spans="1:12" s="5" customFormat="1" ht="15.75" x14ac:dyDescent="0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</row>
    <row r="115" spans="1:12" ht="15.75" x14ac:dyDescent="0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1:12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2" s="15" customFormat="1" ht="21" x14ac:dyDescent="0.3">
      <c r="A117" s="11" t="s">
        <v>16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s="5" customFormat="1" ht="15.75" x14ac:dyDescent="0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2" s="5" customFormat="1" ht="15.75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1:12" s="5" customFormat="1" ht="15.75" x14ac:dyDescent="0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1:12" s="5" customFormat="1" ht="15.75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2" s="5" customFormat="1" ht="15.75" x14ac:dyDescent="0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1:12" s="5" customFormat="1" ht="15.75" x14ac:dyDescent="0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12" s="5" customFormat="1" ht="15.75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12" s="5" customFormat="1" ht="15.75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2" s="5" customFormat="1" ht="15.75" x14ac:dyDescent="0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1:12" s="5" customFormat="1" ht="15.75" x14ac:dyDescent="0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1:12" s="5" customFormat="1" ht="15.75" x14ac:dyDescent="0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1:25" s="5" customFormat="1" ht="15.75" x14ac:dyDescent="0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1:25" s="5" customFormat="1" ht="15.75" x14ac:dyDescent="0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1:25" s="5" customFormat="1" ht="15.75" x14ac:dyDescent="0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1:25" s="5" customFormat="1" ht="15.75" x14ac:dyDescent="0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1:25" s="5" customFormat="1" ht="15.75" x14ac:dyDescent="0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</row>
    <row r="134" spans="1:25" s="5" customFormat="1" ht="15.75" x14ac:dyDescent="0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1:25" s="5" customFormat="1" ht="15.75" x14ac:dyDescent="0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</row>
    <row r="136" spans="1:25" s="5" customFormat="1" ht="15.75" x14ac:dyDescent="0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1:25" s="5" customFormat="1" ht="15.75" x14ac:dyDescent="0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</row>
    <row r="138" spans="1:25" s="5" customFormat="1" ht="15.75" x14ac:dyDescent="0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</row>
    <row r="139" spans="1:25" s="5" customFormat="1" ht="15.75" x14ac:dyDescent="0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</row>
    <row r="140" spans="1:25" s="5" customFormat="1" ht="15.75" x14ac:dyDescent="0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</row>
    <row r="141" spans="1:25" s="5" customFormat="1" ht="15.75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</row>
    <row r="143" spans="1:25" s="15" customFormat="1" ht="21" x14ac:dyDescent="0.3">
      <c r="A143" s="11" t="s">
        <v>17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5"/>
    </row>
    <row r="144" spans="1:25" s="5" customFormat="1" ht="15.75" x14ac:dyDescent="0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</row>
    <row r="145" spans="1:24" s="5" customFormat="1" ht="15.75" x14ac:dyDescent="0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</row>
    <row r="146" spans="1:24" s="5" customFormat="1" ht="15.75" x14ac:dyDescent="0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</row>
    <row r="147" spans="1:24" s="5" customFormat="1" ht="15.75" x14ac:dyDescent="0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</row>
    <row r="148" spans="1:24" s="5" customFormat="1" ht="15.75" x14ac:dyDescent="0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</row>
    <row r="149" spans="1:24" s="5" customFormat="1" ht="15.75" x14ac:dyDescent="0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</row>
    <row r="150" spans="1:24" s="5" customFormat="1" ht="15.75" x14ac:dyDescent="0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</row>
    <row r="151" spans="1:24" s="5" customFormat="1" ht="15.75" x14ac:dyDescent="0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</row>
    <row r="152" spans="1:24" s="5" customFormat="1" ht="15.75" x14ac:dyDescent="0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</row>
    <row r="153" spans="1:24" s="5" customFormat="1" ht="15.75" x14ac:dyDescent="0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</row>
    <row r="154" spans="1:24" s="5" customFormat="1" ht="15.75" x14ac:dyDescent="0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1:24" s="5" customFormat="1" ht="15.75" x14ac:dyDescent="0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</row>
    <row r="156" spans="1:24" s="5" customFormat="1" ht="15.75" x14ac:dyDescent="0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</row>
    <row r="157" spans="1:24" s="5" customFormat="1" ht="15.75" x14ac:dyDescent="0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</row>
    <row r="158" spans="1:24" s="5" customFormat="1" ht="15.75" x14ac:dyDescent="0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</row>
    <row r="159" spans="1:24" s="5" customFormat="1" ht="15.75" x14ac:dyDescent="0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</row>
    <row r="160" spans="1:24" s="5" customFormat="1" ht="15.75" x14ac:dyDescent="0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1:27" s="5" customFormat="1" ht="15.75" x14ac:dyDescent="0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1:27" s="5" customFormat="1" ht="15.75" x14ac:dyDescent="0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1:27" s="5" customFormat="1" ht="15.75" x14ac:dyDescent="0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1:27" s="5" customFormat="1" ht="15.75" x14ac:dyDescent="0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1:27" s="5" customFormat="1" ht="15.75" x14ac:dyDescent="0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1:27" s="5" customFormat="1" ht="15.75" x14ac:dyDescent="0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</row>
    <row r="167" spans="1:27" s="5" customFormat="1" ht="15.75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</row>
    <row r="168" spans="1:27" ht="15.75" x14ac:dyDescent="0.25">
      <c r="Y168" s="5"/>
    </row>
    <row r="169" spans="1:27" s="15" customFormat="1" ht="21.75" x14ac:dyDescent="0.35">
      <c r="A169" s="11" t="s">
        <v>18</v>
      </c>
      <c r="B169" s="11"/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spans="1:27" ht="15.75" x14ac:dyDescent="0.25">
      <c r="A170" s="120"/>
      <c r="B170" s="71">
        <v>631543.83691119403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27" ht="15.75" x14ac:dyDescent="0.25">
      <c r="A171" s="120"/>
      <c r="B171" s="71">
        <v>658186.12699803221</v>
      </c>
    </row>
    <row r="172" spans="1:27" ht="21.75" x14ac:dyDescent="0.35">
      <c r="A172" s="120"/>
      <c r="B172" s="71">
        <v>683727.63834477344</v>
      </c>
      <c r="C172" s="28" t="s">
        <v>19</v>
      </c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</row>
    <row r="173" spans="1:27" ht="15.75" x14ac:dyDescent="0.25">
      <c r="A173" s="120"/>
      <c r="B173" s="71">
        <v>648201.31075040298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27" ht="15.75" x14ac:dyDescent="0.25">
      <c r="A174" s="120"/>
      <c r="B174" s="71">
        <v>734679.74251701834</v>
      </c>
    </row>
    <row r="175" spans="1:27" ht="21.75" x14ac:dyDescent="0.35">
      <c r="A175" s="120"/>
      <c r="B175" s="71">
        <v>780933.08591743372</v>
      </c>
      <c r="C175" s="29" t="s">
        <v>19</v>
      </c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</row>
    <row r="176" spans="1:27" ht="21.75" x14ac:dyDescent="0.35">
      <c r="A176" s="120"/>
      <c r="B176" s="71">
        <v>828355.18441055622</v>
      </c>
      <c r="C176" s="22" t="s">
        <v>20</v>
      </c>
      <c r="D176" s="64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</row>
    <row r="177" spans="1:27" ht="15.75" x14ac:dyDescent="0.25">
      <c r="A177" s="120"/>
      <c r="B177" s="71">
        <v>846742.04174169002</v>
      </c>
      <c r="C177" s="23"/>
      <c r="D177" s="64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</row>
    <row r="178" spans="1:27" ht="15.75" x14ac:dyDescent="0.25">
      <c r="A178" s="120"/>
      <c r="B178" s="71">
        <v>867747.83504097781</v>
      </c>
      <c r="C178" s="23"/>
      <c r="D178" s="64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</row>
    <row r="179" spans="1:27" ht="15.75" x14ac:dyDescent="0.25">
      <c r="A179" s="120"/>
      <c r="B179" s="71">
        <v>943622.15795011912</v>
      </c>
      <c r="C179" s="23"/>
      <c r="D179" s="65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</row>
    <row r="180" spans="1:27" ht="15.75" x14ac:dyDescent="0.25">
      <c r="A180" s="120"/>
      <c r="B180" s="71">
        <v>1017215.8400893224</v>
      </c>
      <c r="C180" s="23"/>
      <c r="D180" s="65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</row>
    <row r="181" spans="1:27" ht="15.75" x14ac:dyDescent="0.25">
      <c r="A181" s="120"/>
      <c r="B181" s="71">
        <v>1101362.7330002016</v>
      </c>
    </row>
    <row r="182" spans="1:27" ht="15.75" x14ac:dyDescent="0.25">
      <c r="A182" s="120"/>
      <c r="B182" s="71">
        <v>1183127.2356655255</v>
      </c>
    </row>
    <row r="183" spans="1:27" ht="15.75" x14ac:dyDescent="0.25">
      <c r="A183" s="120"/>
      <c r="B183" s="71">
        <v>1058215.2383175192</v>
      </c>
    </row>
    <row r="184" spans="1:27" ht="15.75" x14ac:dyDescent="0.25">
      <c r="A184" s="120"/>
      <c r="B184" s="71">
        <v>1108991.9435166486</v>
      </c>
    </row>
    <row r="185" spans="1:27" ht="15.75" x14ac:dyDescent="0.25">
      <c r="A185" s="120"/>
      <c r="B185" s="71">
        <v>1102034.3267391089</v>
      </c>
    </row>
    <row r="186" spans="1:27" ht="15.75" x14ac:dyDescent="0.25">
      <c r="A186" s="120"/>
      <c r="B186" s="71">
        <v>1118905.3478759388</v>
      </c>
    </row>
    <row r="187" spans="1:27" ht="15.75" x14ac:dyDescent="0.25">
      <c r="A187" s="120"/>
      <c r="B187" s="71">
        <v>1078001.891276719</v>
      </c>
    </row>
    <row r="188" spans="1:27" ht="15.75" x14ac:dyDescent="0.25">
      <c r="A188" s="120"/>
      <c r="B188" s="71">
        <v>1101896.1522091466</v>
      </c>
    </row>
    <row r="189" spans="1:27" ht="15.75" x14ac:dyDescent="0.25">
      <c r="A189" s="120"/>
      <c r="B189" s="71">
        <v>1170781.4075404296</v>
      </c>
    </row>
    <row r="190" spans="1:27" ht="15.75" x14ac:dyDescent="0.25">
      <c r="A190" s="120"/>
      <c r="B190" s="71">
        <v>1201077.9734828779</v>
      </c>
    </row>
    <row r="191" spans="1:27" ht="15.75" x14ac:dyDescent="0.25">
      <c r="A191" s="120"/>
      <c r="B191" s="71">
        <v>1303485.5378435061</v>
      </c>
    </row>
    <row r="192" spans="1:27" ht="15.75" x14ac:dyDescent="0.25">
      <c r="A192" s="120"/>
      <c r="B192" s="71">
        <v>1439950.3289615647</v>
      </c>
    </row>
    <row r="193" spans="1:6" ht="15.75" x14ac:dyDescent="0.25">
      <c r="A193" s="120"/>
      <c r="B193" s="71">
        <v>1475556.0829989607</v>
      </c>
    </row>
    <row r="195" spans="1:6" s="8" customFormat="1" ht="21" x14ac:dyDescent="0.35">
      <c r="A195" s="8" t="s">
        <v>30</v>
      </c>
      <c r="F195" s="8" t="s">
        <v>29</v>
      </c>
    </row>
    <row r="201" spans="1:6" ht="18.75" x14ac:dyDescent="0.3">
      <c r="A201" s="18" t="s">
        <v>6</v>
      </c>
      <c r="B201" s="23"/>
      <c r="C201" s="23"/>
      <c r="D201" s="23"/>
      <c r="E201" s="23"/>
      <c r="F201" s="23"/>
    </row>
    <row r="202" spans="1:6" ht="15.75" x14ac:dyDescent="0.25">
      <c r="A202" s="30"/>
      <c r="B202" s="32"/>
      <c r="C202" s="32"/>
      <c r="D202" s="32"/>
      <c r="E202" s="32"/>
      <c r="F202" s="33"/>
    </row>
    <row r="203" spans="1:6" ht="15.75" x14ac:dyDescent="0.25">
      <c r="A203" s="31"/>
      <c r="B203" s="34"/>
      <c r="C203" s="34"/>
      <c r="D203" s="34"/>
      <c r="E203" s="34"/>
      <c r="F203" s="35"/>
    </row>
    <row r="204" spans="1:6" ht="15.75" x14ac:dyDescent="0.25">
      <c r="A204" s="31"/>
      <c r="B204" s="34"/>
      <c r="C204" s="34"/>
      <c r="D204" s="34"/>
      <c r="E204" s="34"/>
      <c r="F204" s="35"/>
    </row>
    <row r="205" spans="1:6" ht="15.75" x14ac:dyDescent="0.25">
      <c r="A205" s="31"/>
      <c r="B205" s="34"/>
      <c r="C205" s="34"/>
      <c r="D205" s="34"/>
      <c r="E205" s="34"/>
      <c r="F205" s="35"/>
    </row>
    <row r="206" spans="1:6" ht="15.75" x14ac:dyDescent="0.25">
      <c r="A206" s="31"/>
      <c r="B206" s="34"/>
      <c r="C206" s="34"/>
      <c r="D206" s="34"/>
      <c r="E206" s="34"/>
      <c r="F206" s="35"/>
    </row>
    <row r="207" spans="1:6" ht="15.75" x14ac:dyDescent="0.25">
      <c r="A207" s="31"/>
      <c r="B207" s="34"/>
      <c r="C207" s="34"/>
      <c r="D207" s="34"/>
      <c r="E207" s="34"/>
      <c r="F207" s="35"/>
    </row>
    <row r="209" spans="1:24" ht="21" x14ac:dyDescent="0.3">
      <c r="A209" s="11" t="s">
        <v>23</v>
      </c>
      <c r="B209" s="23"/>
      <c r="C209" s="23"/>
      <c r="D209" s="23"/>
      <c r="E209" s="23"/>
      <c r="F209" s="23"/>
    </row>
    <row r="210" spans="1:24" ht="15.75" x14ac:dyDescent="0.25">
      <c r="A210" s="12"/>
      <c r="B210" s="13"/>
      <c r="C210" s="13"/>
      <c r="D210" s="13"/>
      <c r="E210" s="13"/>
      <c r="F210" s="14"/>
    </row>
    <row r="211" spans="1:24" ht="15.75" x14ac:dyDescent="0.25">
      <c r="A211" s="12"/>
      <c r="B211" s="13"/>
      <c r="C211" s="13"/>
      <c r="D211" s="13"/>
      <c r="E211" s="13"/>
      <c r="F211" s="14"/>
    </row>
    <row r="212" spans="1:24" ht="15.75" x14ac:dyDescent="0.25">
      <c r="A212" s="12"/>
      <c r="B212" s="13"/>
      <c r="C212" s="13"/>
      <c r="D212" s="13"/>
      <c r="E212" s="13"/>
      <c r="F212" s="14"/>
    </row>
    <row r="213" spans="1:24" ht="15.75" x14ac:dyDescent="0.25">
      <c r="A213" s="12"/>
      <c r="B213" s="13"/>
      <c r="C213" s="13"/>
      <c r="D213" s="13"/>
      <c r="E213" s="13"/>
      <c r="F213" s="14"/>
    </row>
    <row r="214" spans="1:24" ht="15.75" x14ac:dyDescent="0.25">
      <c r="A214" s="12"/>
      <c r="B214" s="13"/>
      <c r="C214" s="13"/>
      <c r="D214" s="13"/>
      <c r="E214" s="13"/>
      <c r="F214" s="14"/>
    </row>
    <row r="215" spans="1:24" ht="15.75" x14ac:dyDescent="0.25">
      <c r="A215" s="12"/>
      <c r="B215" s="13"/>
      <c r="C215" s="13"/>
      <c r="D215" s="13"/>
      <c r="E215" s="13"/>
      <c r="F215" s="14"/>
    </row>
    <row r="219" spans="1:24" ht="28.7" customHeight="1" x14ac:dyDescent="0.2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</row>
    <row r="220" spans="1:24" ht="15.75" x14ac:dyDescent="0.25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45"/>
      <c r="S220" s="45"/>
      <c r="T220" s="45"/>
      <c r="U220" s="45"/>
      <c r="V220" s="45"/>
      <c r="W220" s="45"/>
      <c r="X220" s="45"/>
    </row>
    <row r="221" spans="1:24" ht="15.75" x14ac:dyDescent="0.25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45"/>
      <c r="S221" s="45"/>
      <c r="T221" s="45"/>
      <c r="U221" s="45"/>
      <c r="V221" s="45"/>
      <c r="W221" s="45"/>
      <c r="X221" s="45"/>
    </row>
    <row r="222" spans="1:24" ht="15.75" x14ac:dyDescent="0.25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45"/>
      <c r="S222" s="45"/>
      <c r="T222" s="45"/>
      <c r="U222" s="45"/>
      <c r="V222" s="45"/>
      <c r="W222" s="45"/>
      <c r="X222" s="45"/>
    </row>
    <row r="223" spans="1:24" ht="15.75" x14ac:dyDescent="0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45"/>
      <c r="S223" s="45"/>
      <c r="T223" s="45"/>
      <c r="U223" s="45"/>
      <c r="V223" s="45"/>
      <c r="W223" s="45"/>
      <c r="X223" s="45"/>
    </row>
    <row r="224" spans="1:24" ht="15.75" x14ac:dyDescent="0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45"/>
      <c r="S224" s="45"/>
      <c r="T224" s="45"/>
      <c r="U224" s="45"/>
      <c r="V224" s="45"/>
      <c r="W224" s="45"/>
      <c r="X224" s="45"/>
    </row>
    <row r="225" spans="1:24" ht="15.75" x14ac:dyDescent="0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45"/>
      <c r="S225" s="45"/>
      <c r="T225" s="45"/>
      <c r="U225" s="45"/>
      <c r="V225" s="45"/>
      <c r="W225" s="45"/>
      <c r="X225" s="45"/>
    </row>
    <row r="227" spans="1:24" ht="24" customHeight="1" x14ac:dyDescent="0.3">
      <c r="A227" s="22" t="s">
        <v>71</v>
      </c>
      <c r="B227" s="23"/>
      <c r="O227" t="s">
        <v>95</v>
      </c>
    </row>
    <row r="228" spans="1:24" ht="20.25" x14ac:dyDescent="0.35">
      <c r="A228" s="121"/>
      <c r="B228" s="122" t="s">
        <v>72</v>
      </c>
      <c r="Q228" s="101">
        <v>0.13239500000000001</v>
      </c>
    </row>
    <row r="229" spans="1:24" ht="20.25" x14ac:dyDescent="0.35">
      <c r="A229" s="125"/>
      <c r="B229" s="124" t="s">
        <v>21</v>
      </c>
      <c r="Q229" s="102">
        <v>-175950</v>
      </c>
    </row>
    <row r="230" spans="1:24" ht="20.25" x14ac:dyDescent="0.35">
      <c r="A230" s="123"/>
      <c r="B230" s="124" t="s">
        <v>73</v>
      </c>
      <c r="Q230" s="102">
        <v>0.89183999999999997</v>
      </c>
    </row>
    <row r="231" spans="1:24" ht="20.25" x14ac:dyDescent="0.35">
      <c r="A231" s="123"/>
      <c r="B231" s="124" t="s">
        <v>74</v>
      </c>
      <c r="Q231" s="102">
        <v>0.152083</v>
      </c>
    </row>
    <row r="232" spans="1:24" ht="20.25" x14ac:dyDescent="0.35">
      <c r="A232" s="123"/>
      <c r="B232" s="124" t="s">
        <v>75</v>
      </c>
      <c r="Q232" s="102">
        <v>31569.5</v>
      </c>
    </row>
    <row r="233" spans="1:24" ht="20.25" x14ac:dyDescent="0.35">
      <c r="A233" s="123"/>
      <c r="B233" s="124" t="s">
        <v>22</v>
      </c>
      <c r="Q233" s="102">
        <v>1851.5</v>
      </c>
    </row>
    <row r="234" spans="1:24" x14ac:dyDescent="0.25">
      <c r="A234" s="2"/>
    </row>
    <row r="236" spans="1:24" ht="18.75" x14ac:dyDescent="0.3">
      <c r="A236" s="15" t="s">
        <v>7</v>
      </c>
    </row>
    <row r="238" spans="1:24" ht="15.75" x14ac:dyDescent="0.25">
      <c r="A238" s="95">
        <f>B31</f>
        <v>1799433.3333333333</v>
      </c>
    </row>
    <row r="239" spans="1:24" ht="15.75" x14ac:dyDescent="0.25">
      <c r="A239" s="95">
        <f>A228*C31+A229*E31+A230*F32+A231*I31+A232*L31+A233*N32</f>
        <v>0</v>
      </c>
      <c r="M239" s="76"/>
      <c r="Q239" s="76">
        <f>Q228*C31+Q229*E31+Q230*F32+Q231*I31+Q233*L31+Q232*N32</f>
        <v>1649988.1238826667</v>
      </c>
    </row>
    <row r="240" spans="1:24" x14ac:dyDescent="0.25">
      <c r="A240" s="80" t="str">
        <f>IF(A238=A239,"Error","Ok")</f>
        <v>Ok</v>
      </c>
    </row>
    <row r="242" spans="1:1" x14ac:dyDescent="0.25">
      <c r="A242" s="77"/>
    </row>
    <row r="243" spans="1:1" x14ac:dyDescent="0.25">
      <c r="A243" s="77"/>
    </row>
    <row r="245" spans="1:1" x14ac:dyDescent="0.25">
      <c r="A245" s="75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DAF0-FEF5-4C3F-899C-CDEC99BF99D5}">
  <dimension ref="A1:AV251"/>
  <sheetViews>
    <sheetView topLeftCell="A31" zoomScale="80" zoomScaleNormal="80" workbookViewId="0">
      <selection activeCell="A223" sqref="A223:X229"/>
    </sheetView>
  </sheetViews>
  <sheetFormatPr defaultRowHeight="15" x14ac:dyDescent="0.25"/>
  <cols>
    <col min="1" max="1" width="12.5703125" customWidth="1"/>
    <col min="2" max="40" width="11.85546875" customWidth="1"/>
  </cols>
  <sheetData>
    <row r="1" spans="1:21" ht="21" x14ac:dyDescent="0.35">
      <c r="A1" s="24" t="s">
        <v>24</v>
      </c>
    </row>
    <row r="3" spans="1:21" s="46" customFormat="1" ht="83.45" customHeight="1" x14ac:dyDescent="0.25">
      <c r="A3" s="57" t="s">
        <v>31</v>
      </c>
      <c r="B3" s="52" t="s">
        <v>41</v>
      </c>
      <c r="C3" s="52" t="s">
        <v>42</v>
      </c>
      <c r="D3" s="52" t="s">
        <v>32</v>
      </c>
      <c r="E3" s="52" t="s">
        <v>0</v>
      </c>
      <c r="F3" s="52" t="s">
        <v>43</v>
      </c>
      <c r="G3" s="52" t="s">
        <v>44</v>
      </c>
      <c r="H3" s="52" t="s">
        <v>33</v>
      </c>
      <c r="I3" s="52" t="s">
        <v>34</v>
      </c>
      <c r="J3" s="52" t="s">
        <v>35</v>
      </c>
      <c r="K3" s="52" t="s">
        <v>66</v>
      </c>
      <c r="L3" s="52" t="s">
        <v>45</v>
      </c>
      <c r="M3" s="52" t="s">
        <v>46</v>
      </c>
      <c r="N3" s="52" t="s">
        <v>47</v>
      </c>
      <c r="O3" s="52" t="s">
        <v>48</v>
      </c>
      <c r="P3" s="52" t="s">
        <v>49</v>
      </c>
    </row>
    <row r="4" spans="1:21" s="48" customFormat="1" ht="15" customHeight="1" x14ac:dyDescent="0.25">
      <c r="A4" s="53" t="s">
        <v>36</v>
      </c>
      <c r="B4" s="54" t="s">
        <v>37</v>
      </c>
      <c r="C4" s="54" t="s">
        <v>37</v>
      </c>
      <c r="D4" s="54" t="s">
        <v>37</v>
      </c>
      <c r="E4" s="53" t="s">
        <v>50</v>
      </c>
      <c r="F4" s="55" t="s">
        <v>37</v>
      </c>
      <c r="G4" s="54" t="s">
        <v>38</v>
      </c>
      <c r="H4" s="54" t="s">
        <v>37</v>
      </c>
      <c r="I4" s="54" t="s">
        <v>37</v>
      </c>
      <c r="J4" s="54" t="s">
        <v>37</v>
      </c>
      <c r="K4" s="54" t="s">
        <v>39</v>
      </c>
      <c r="L4" s="55" t="s">
        <v>39</v>
      </c>
      <c r="M4" s="55" t="s">
        <v>40</v>
      </c>
      <c r="N4" s="55" t="s">
        <v>40</v>
      </c>
      <c r="O4" s="55" t="s">
        <v>40</v>
      </c>
      <c r="P4" s="55" t="s">
        <v>37</v>
      </c>
    </row>
    <row r="5" spans="1:21" s="47" customFormat="1" ht="15" customHeight="1" x14ac:dyDescent="0.25">
      <c r="A5" s="57" t="s">
        <v>51</v>
      </c>
      <c r="B5" s="56" t="s">
        <v>65</v>
      </c>
      <c r="C5" s="56" t="s">
        <v>64</v>
      </c>
      <c r="D5" s="56" t="s">
        <v>63</v>
      </c>
      <c r="E5" s="56" t="s">
        <v>52</v>
      </c>
      <c r="F5" s="56" t="s">
        <v>53</v>
      </c>
      <c r="G5" s="56" t="s">
        <v>54</v>
      </c>
      <c r="H5" s="56" t="s">
        <v>55</v>
      </c>
      <c r="I5" s="56" t="s">
        <v>56</v>
      </c>
      <c r="J5" s="56" t="s">
        <v>57</v>
      </c>
      <c r="K5" s="56" t="s">
        <v>58</v>
      </c>
      <c r="L5" s="56" t="s">
        <v>59</v>
      </c>
      <c r="M5" s="56" t="s">
        <v>60</v>
      </c>
      <c r="N5" s="56" t="s">
        <v>61</v>
      </c>
      <c r="O5" s="56" t="s">
        <v>62</v>
      </c>
      <c r="P5" s="56" t="s">
        <v>68</v>
      </c>
      <c r="U5" s="49"/>
    </row>
    <row r="6" spans="1:21" x14ac:dyDescent="0.25">
      <c r="A6" s="45">
        <v>1995</v>
      </c>
      <c r="B6" s="50">
        <v>798738</v>
      </c>
      <c r="C6" s="50">
        <v>539420</v>
      </c>
      <c r="D6" s="50">
        <v>1596306</v>
      </c>
      <c r="E6" s="45">
        <v>1</v>
      </c>
      <c r="F6" s="50">
        <v>482671</v>
      </c>
      <c r="G6" s="50">
        <v>5105543</v>
      </c>
      <c r="H6" s="50">
        <v>566171</v>
      </c>
      <c r="I6" s="50">
        <v>665740</v>
      </c>
      <c r="J6" s="50">
        <v>-99569</v>
      </c>
      <c r="K6" s="87">
        <v>34.700000000000003</v>
      </c>
      <c r="L6" s="87">
        <v>13.3</v>
      </c>
      <c r="M6" s="87">
        <v>9.1</v>
      </c>
      <c r="N6" s="87">
        <v>12.7</v>
      </c>
      <c r="O6" s="87">
        <v>9.5</v>
      </c>
      <c r="P6" s="50">
        <v>839686</v>
      </c>
    </row>
    <row r="7" spans="1:21" x14ac:dyDescent="0.25">
      <c r="A7" s="45">
        <v>1996</v>
      </c>
      <c r="B7" s="50">
        <v>930757</v>
      </c>
      <c r="C7" s="50">
        <v>629811</v>
      </c>
      <c r="D7" s="50">
        <v>1829255</v>
      </c>
      <c r="E7" s="45">
        <v>1</v>
      </c>
      <c r="F7" s="50">
        <v>568988</v>
      </c>
      <c r="G7" s="50">
        <v>5131991</v>
      </c>
      <c r="H7" s="50">
        <v>601680</v>
      </c>
      <c r="I7" s="50">
        <v>754670</v>
      </c>
      <c r="J7" s="50">
        <v>-152990</v>
      </c>
      <c r="K7" s="87">
        <v>34.5</v>
      </c>
      <c r="L7" s="87">
        <v>14.2</v>
      </c>
      <c r="M7" s="87">
        <v>8.8000000000000007</v>
      </c>
      <c r="N7" s="87">
        <v>12.9</v>
      </c>
      <c r="O7" s="87">
        <v>10.5</v>
      </c>
      <c r="P7" s="50">
        <v>759581</v>
      </c>
    </row>
    <row r="8" spans="1:21" x14ac:dyDescent="0.25">
      <c r="A8" s="45">
        <v>1997</v>
      </c>
      <c r="B8" s="50">
        <v>1040985</v>
      </c>
      <c r="C8" s="50">
        <v>642373</v>
      </c>
      <c r="D8" s="50">
        <v>1971024</v>
      </c>
      <c r="E8" s="45">
        <v>1</v>
      </c>
      <c r="F8" s="50">
        <v>621812</v>
      </c>
      <c r="G8" s="50">
        <v>5095985</v>
      </c>
      <c r="H8" s="50">
        <v>709261</v>
      </c>
      <c r="I8" s="50">
        <v>859711</v>
      </c>
      <c r="J8" s="50">
        <v>-150450</v>
      </c>
      <c r="K8" s="87">
        <v>35.9</v>
      </c>
      <c r="L8" s="87">
        <v>14.9</v>
      </c>
      <c r="M8" s="87">
        <v>8.5</v>
      </c>
      <c r="N8" s="87">
        <v>12.8</v>
      </c>
      <c r="O8" s="87">
        <v>13</v>
      </c>
      <c r="P8" s="50">
        <v>821765</v>
      </c>
    </row>
    <row r="9" spans="1:21" x14ac:dyDescent="0.25">
      <c r="A9" s="45">
        <v>1998</v>
      </c>
      <c r="B9" s="50">
        <v>1129415</v>
      </c>
      <c r="C9" s="50">
        <v>669092</v>
      </c>
      <c r="D9" s="50">
        <v>2156624</v>
      </c>
      <c r="E9" s="45">
        <v>1</v>
      </c>
      <c r="F9" s="50">
        <v>651575</v>
      </c>
      <c r="G9" s="50">
        <v>5007586</v>
      </c>
      <c r="H9" s="50">
        <v>834227</v>
      </c>
      <c r="I9" s="50">
        <v>914466</v>
      </c>
      <c r="J9" s="50">
        <v>-80239</v>
      </c>
      <c r="K9" s="87">
        <v>36</v>
      </c>
      <c r="L9" s="87">
        <v>16.2</v>
      </c>
      <c r="M9" s="87">
        <v>10.7</v>
      </c>
      <c r="N9" s="87">
        <v>11.5</v>
      </c>
      <c r="O9" s="87">
        <v>7.5</v>
      </c>
      <c r="P9" s="50">
        <v>903205</v>
      </c>
    </row>
    <row r="10" spans="1:21" x14ac:dyDescent="0.25">
      <c r="A10" s="45">
        <v>1999</v>
      </c>
      <c r="B10" s="50">
        <v>1184630</v>
      </c>
      <c r="C10" s="50">
        <v>677407</v>
      </c>
      <c r="D10" s="50">
        <v>2252983</v>
      </c>
      <c r="E10" s="45">
        <v>1</v>
      </c>
      <c r="F10" s="50">
        <v>670152</v>
      </c>
      <c r="G10" s="50">
        <v>4899702</v>
      </c>
      <c r="H10" s="50">
        <v>908756</v>
      </c>
      <c r="I10" s="50">
        <v>973169</v>
      </c>
      <c r="J10" s="50">
        <v>-64413</v>
      </c>
      <c r="K10" s="87">
        <v>36.9</v>
      </c>
      <c r="L10" s="87">
        <v>16.3</v>
      </c>
      <c r="M10" s="87">
        <v>2.1</v>
      </c>
      <c r="N10" s="87">
        <v>10.8</v>
      </c>
      <c r="O10" s="87">
        <v>5</v>
      </c>
      <c r="P10" s="50">
        <v>927524</v>
      </c>
    </row>
    <row r="11" spans="1:21" x14ac:dyDescent="0.25">
      <c r="A11" s="45">
        <v>2000</v>
      </c>
      <c r="B11" s="50">
        <v>1245300</v>
      </c>
      <c r="C11" s="50">
        <v>744358</v>
      </c>
      <c r="D11" s="50">
        <v>2386289</v>
      </c>
      <c r="E11" s="45">
        <v>1</v>
      </c>
      <c r="F11" s="50">
        <v>711599</v>
      </c>
      <c r="G11" s="50">
        <v>4859341</v>
      </c>
      <c r="H11" s="50">
        <v>1121099</v>
      </c>
      <c r="I11" s="50">
        <v>1241924</v>
      </c>
      <c r="J11" s="50">
        <v>-120825</v>
      </c>
      <c r="K11" s="87">
        <v>35.6</v>
      </c>
      <c r="L11" s="87">
        <v>16.399999999999999</v>
      </c>
      <c r="M11" s="87">
        <v>3.9</v>
      </c>
      <c r="N11" s="87">
        <v>11.7</v>
      </c>
      <c r="O11" s="87">
        <v>5</v>
      </c>
      <c r="P11" s="50">
        <v>974710</v>
      </c>
    </row>
    <row r="12" spans="1:21" x14ac:dyDescent="0.25">
      <c r="A12" s="45">
        <v>2001</v>
      </c>
      <c r="B12" s="50">
        <v>1328853</v>
      </c>
      <c r="C12" s="50">
        <v>802342</v>
      </c>
      <c r="D12" s="50">
        <v>2579126</v>
      </c>
      <c r="E12" s="45">
        <v>1</v>
      </c>
      <c r="F12" s="50">
        <v>771896</v>
      </c>
      <c r="G12" s="50">
        <v>4846390</v>
      </c>
      <c r="H12" s="50">
        <v>1268149</v>
      </c>
      <c r="I12" s="50">
        <v>1385564</v>
      </c>
      <c r="J12" s="50">
        <v>-117415</v>
      </c>
      <c r="K12" s="87">
        <v>34.1</v>
      </c>
      <c r="L12" s="87">
        <v>16.5</v>
      </c>
      <c r="M12" s="87">
        <v>4.7</v>
      </c>
      <c r="N12" s="87">
        <v>11.9</v>
      </c>
      <c r="O12" s="87">
        <v>3.75</v>
      </c>
      <c r="P12" s="50">
        <v>1109604</v>
      </c>
    </row>
    <row r="13" spans="1:21" x14ac:dyDescent="0.25">
      <c r="A13" s="45">
        <v>2002</v>
      </c>
      <c r="B13" s="50">
        <v>1371596</v>
      </c>
      <c r="C13" s="50">
        <v>801076</v>
      </c>
      <c r="D13" s="50">
        <v>2690982</v>
      </c>
      <c r="E13" s="45">
        <v>1</v>
      </c>
      <c r="F13" s="50">
        <v>825637</v>
      </c>
      <c r="G13" s="50">
        <v>4876774</v>
      </c>
      <c r="H13" s="50">
        <v>1254860</v>
      </c>
      <c r="I13" s="50">
        <v>1325671</v>
      </c>
      <c r="J13" s="50">
        <v>-70811</v>
      </c>
      <c r="K13" s="87">
        <v>30.8</v>
      </c>
      <c r="L13" s="87">
        <v>16.8</v>
      </c>
      <c r="M13" s="87">
        <v>1.8</v>
      </c>
      <c r="N13" s="87">
        <v>11.9</v>
      </c>
      <c r="O13" s="87">
        <v>1.75</v>
      </c>
      <c r="P13" s="50">
        <v>1201719</v>
      </c>
    </row>
    <row r="14" spans="1:21" x14ac:dyDescent="0.25">
      <c r="A14" s="45">
        <v>2003</v>
      </c>
      <c r="B14" s="50">
        <v>1440385</v>
      </c>
      <c r="C14" s="50">
        <v>829838</v>
      </c>
      <c r="D14" s="50">
        <v>2823452</v>
      </c>
      <c r="E14" s="45">
        <v>1</v>
      </c>
      <c r="F14" s="50">
        <v>869284</v>
      </c>
      <c r="G14" s="50">
        <v>4838058</v>
      </c>
      <c r="H14" s="50">
        <v>1370930</v>
      </c>
      <c r="I14" s="50">
        <v>1440723</v>
      </c>
      <c r="J14" s="50">
        <v>-69793</v>
      </c>
      <c r="K14" s="87">
        <v>31.8</v>
      </c>
      <c r="L14" s="87">
        <v>16.7</v>
      </c>
      <c r="M14" s="87">
        <v>0.1</v>
      </c>
      <c r="N14" s="87">
        <v>11.1</v>
      </c>
      <c r="O14" s="87">
        <v>1</v>
      </c>
      <c r="P14" s="50">
        <v>1386785</v>
      </c>
    </row>
    <row r="15" spans="1:21" x14ac:dyDescent="0.25">
      <c r="A15" s="45">
        <v>2004</v>
      </c>
      <c r="B15" s="50">
        <v>1533088</v>
      </c>
      <c r="C15" s="50">
        <v>885877</v>
      </c>
      <c r="D15" s="50">
        <v>3079207</v>
      </c>
      <c r="E15" s="45">
        <v>1</v>
      </c>
      <c r="F15" s="50">
        <v>945581</v>
      </c>
      <c r="G15" s="50">
        <v>4828886</v>
      </c>
      <c r="H15" s="50">
        <v>1722657</v>
      </c>
      <c r="I15" s="50">
        <v>1749095</v>
      </c>
      <c r="J15" s="50">
        <v>-26438</v>
      </c>
      <c r="K15" s="87">
        <v>31.9</v>
      </c>
      <c r="L15" s="87">
        <v>17.100000000000001</v>
      </c>
      <c r="M15" s="87">
        <v>2.8</v>
      </c>
      <c r="N15" s="87">
        <v>10.6</v>
      </c>
      <c r="O15" s="87">
        <v>1.5</v>
      </c>
      <c r="P15" s="50">
        <v>1303221</v>
      </c>
    </row>
    <row r="16" spans="1:21" x14ac:dyDescent="0.25">
      <c r="A16" s="45">
        <v>2005</v>
      </c>
      <c r="B16" s="50">
        <v>1624398</v>
      </c>
      <c r="C16" s="50">
        <v>945874</v>
      </c>
      <c r="D16" s="50">
        <v>3285601</v>
      </c>
      <c r="E16" s="45">
        <v>1</v>
      </c>
      <c r="F16" s="50">
        <v>1014587</v>
      </c>
      <c r="G16" s="50">
        <v>4922640</v>
      </c>
      <c r="H16" s="50">
        <v>1883790</v>
      </c>
      <c r="I16" s="50">
        <v>1828565</v>
      </c>
      <c r="J16" s="50">
        <v>5165</v>
      </c>
      <c r="K16" s="87">
        <v>29.8</v>
      </c>
      <c r="L16" s="87">
        <v>17.100000000000001</v>
      </c>
      <c r="M16" s="87">
        <v>1.9</v>
      </c>
      <c r="N16" s="87">
        <v>11.7</v>
      </c>
      <c r="O16" s="87">
        <v>1</v>
      </c>
      <c r="P16" s="50">
        <v>1380188</v>
      </c>
    </row>
    <row r="17" spans="1:16" x14ac:dyDescent="0.25">
      <c r="A17" s="45">
        <v>2006</v>
      </c>
      <c r="B17" s="50">
        <v>1726279</v>
      </c>
      <c r="C17" s="50">
        <v>1004313</v>
      </c>
      <c r="D17" s="50">
        <v>3530881</v>
      </c>
      <c r="E17" s="45">
        <v>1</v>
      </c>
      <c r="F17" s="50">
        <v>1087207</v>
      </c>
      <c r="G17" s="50">
        <v>4988977</v>
      </c>
      <c r="H17" s="50">
        <v>2091052</v>
      </c>
      <c r="I17" s="50">
        <v>2025091</v>
      </c>
      <c r="J17" s="50">
        <v>1800</v>
      </c>
      <c r="K17" s="87">
        <v>28.3</v>
      </c>
      <c r="L17" s="87">
        <v>17.399999999999999</v>
      </c>
      <c r="M17" s="87">
        <v>2.5</v>
      </c>
      <c r="N17" s="87">
        <v>13</v>
      </c>
      <c r="O17" s="87">
        <v>1.5</v>
      </c>
      <c r="P17" s="50">
        <v>1452772</v>
      </c>
    </row>
    <row r="18" spans="1:16" x14ac:dyDescent="0.25">
      <c r="A18" s="45">
        <v>2007</v>
      </c>
      <c r="B18" s="50">
        <v>1843345</v>
      </c>
      <c r="C18" s="50">
        <v>1155283</v>
      </c>
      <c r="D18" s="50">
        <v>3859533</v>
      </c>
      <c r="E18" s="45">
        <v>1</v>
      </c>
      <c r="F18" s="50">
        <v>1177342</v>
      </c>
      <c r="G18" s="50">
        <v>5093143</v>
      </c>
      <c r="H18" s="50">
        <v>2314157</v>
      </c>
      <c r="I18" s="50">
        <v>2260805</v>
      </c>
      <c r="J18" s="50">
        <v>-21241</v>
      </c>
      <c r="K18" s="87">
        <v>27.8</v>
      </c>
      <c r="L18" s="87">
        <v>17.3</v>
      </c>
      <c r="M18" s="87">
        <v>2.8</v>
      </c>
      <c r="N18" s="87">
        <v>12.3</v>
      </c>
      <c r="O18" s="87">
        <v>2.5</v>
      </c>
      <c r="P18" s="50">
        <v>1550421</v>
      </c>
    </row>
    <row r="19" spans="1:16" x14ac:dyDescent="0.25">
      <c r="A19" s="45">
        <v>2008</v>
      </c>
      <c r="B19" s="50">
        <v>1968584</v>
      </c>
      <c r="C19" s="50">
        <v>1182472</v>
      </c>
      <c r="D19" s="50">
        <v>4042860</v>
      </c>
      <c r="E19" s="45">
        <v>1</v>
      </c>
      <c r="F19" s="50">
        <v>1270824</v>
      </c>
      <c r="G19" s="50">
        <v>5204079</v>
      </c>
      <c r="H19" s="50">
        <v>2279850</v>
      </c>
      <c r="I19" s="50">
        <v>2246952</v>
      </c>
      <c r="J19" s="50">
        <v>-44332</v>
      </c>
      <c r="K19" s="87">
        <v>24.9</v>
      </c>
      <c r="L19" s="87">
        <v>17.600000000000001</v>
      </c>
      <c r="M19" s="87">
        <v>6.3</v>
      </c>
      <c r="N19" s="87">
        <v>11.8</v>
      </c>
      <c r="O19" s="87">
        <v>1.25</v>
      </c>
      <c r="P19" s="50">
        <v>1635279</v>
      </c>
    </row>
    <row r="20" spans="1:16" x14ac:dyDescent="0.25">
      <c r="A20" s="45">
        <v>2009</v>
      </c>
      <c r="B20" s="50">
        <v>1984949</v>
      </c>
      <c r="C20" s="50">
        <v>1091978</v>
      </c>
      <c r="D20" s="50">
        <v>3954320</v>
      </c>
      <c r="E20" s="45">
        <v>1</v>
      </c>
      <c r="F20" s="50">
        <v>1243519</v>
      </c>
      <c r="G20" s="50">
        <v>5110100</v>
      </c>
      <c r="H20" s="50">
        <v>2033354</v>
      </c>
      <c r="I20" s="50">
        <v>1938006</v>
      </c>
      <c r="J20" s="50">
        <v>31067</v>
      </c>
      <c r="K20" s="87">
        <v>26.4</v>
      </c>
      <c r="L20" s="87">
        <v>17.899999999999999</v>
      </c>
      <c r="M20" s="87">
        <v>1</v>
      </c>
      <c r="N20" s="87">
        <v>13.5</v>
      </c>
      <c r="O20" s="87">
        <v>0.25</v>
      </c>
      <c r="P20" s="50">
        <v>1737233</v>
      </c>
    </row>
    <row r="21" spans="1:16" x14ac:dyDescent="0.25">
      <c r="A21" s="45">
        <v>2010</v>
      </c>
      <c r="B21" s="50">
        <v>2020039</v>
      </c>
      <c r="C21" s="50">
        <v>1084017</v>
      </c>
      <c r="D21" s="50">
        <v>3992870</v>
      </c>
      <c r="E21" s="45">
        <v>1</v>
      </c>
      <c r="F21" s="50">
        <v>1259651</v>
      </c>
      <c r="G21" s="50">
        <v>5057241</v>
      </c>
      <c r="H21" s="50">
        <v>2334842</v>
      </c>
      <c r="I21" s="50">
        <v>2273929</v>
      </c>
      <c r="J21" s="50">
        <v>-20579</v>
      </c>
      <c r="K21" s="87">
        <v>25.3</v>
      </c>
      <c r="L21" s="87">
        <v>17.899999999999999</v>
      </c>
      <c r="M21" s="87">
        <v>1.5</v>
      </c>
      <c r="N21" s="87">
        <v>12.8</v>
      </c>
      <c r="O21" s="87">
        <v>0.25</v>
      </c>
      <c r="P21" s="50">
        <v>1724241</v>
      </c>
    </row>
    <row r="22" spans="1:16" x14ac:dyDescent="0.25">
      <c r="A22" s="45">
        <v>2011</v>
      </c>
      <c r="B22" s="50">
        <v>2064120</v>
      </c>
      <c r="C22" s="50">
        <v>1086869</v>
      </c>
      <c r="D22" s="50">
        <v>4062323</v>
      </c>
      <c r="E22" s="45">
        <v>1</v>
      </c>
      <c r="F22" s="50">
        <v>1287765</v>
      </c>
      <c r="G22" s="50">
        <v>5043438</v>
      </c>
      <c r="H22" s="50">
        <v>2570941</v>
      </c>
      <c r="I22" s="51">
        <v>2473042</v>
      </c>
      <c r="J22" s="50">
        <v>11977</v>
      </c>
      <c r="K22" s="87">
        <v>24.6</v>
      </c>
      <c r="L22" s="87">
        <v>17.7</v>
      </c>
      <c r="M22" s="87">
        <v>1.9</v>
      </c>
      <c r="N22" s="87">
        <v>11.6</v>
      </c>
      <c r="O22" s="87">
        <v>0.25</v>
      </c>
      <c r="P22" s="50">
        <v>1735916</v>
      </c>
    </row>
    <row r="23" spans="1:16" x14ac:dyDescent="0.25">
      <c r="A23" s="45">
        <v>2012</v>
      </c>
      <c r="B23" s="50">
        <v>2084709</v>
      </c>
      <c r="C23" s="50">
        <v>1069470</v>
      </c>
      <c r="D23" s="50">
        <v>4088912</v>
      </c>
      <c r="E23" s="45">
        <v>1</v>
      </c>
      <c r="F23" s="50">
        <v>1323813</v>
      </c>
      <c r="G23" s="50">
        <v>5064623</v>
      </c>
      <c r="H23" s="50">
        <v>2725844</v>
      </c>
      <c r="I23" s="50">
        <v>2575371</v>
      </c>
      <c r="J23" s="50">
        <v>64412</v>
      </c>
      <c r="K23" s="87">
        <v>25.1</v>
      </c>
      <c r="L23" s="87">
        <v>17.600000000000001</v>
      </c>
      <c r="M23" s="87">
        <v>3.3</v>
      </c>
      <c r="N23" s="87">
        <v>11.9</v>
      </c>
      <c r="O23" s="87">
        <v>0.05</v>
      </c>
      <c r="P23" s="50">
        <v>1805836</v>
      </c>
    </row>
    <row r="24" spans="1:16" x14ac:dyDescent="0.25">
      <c r="A24" s="45">
        <v>2013</v>
      </c>
      <c r="B24" s="50">
        <v>2113039</v>
      </c>
      <c r="C24" s="50">
        <v>1050612</v>
      </c>
      <c r="D24" s="50">
        <v>4142811</v>
      </c>
      <c r="E24" s="45">
        <v>1</v>
      </c>
      <c r="F24" s="50">
        <v>1333775</v>
      </c>
      <c r="G24" s="50">
        <v>5080930</v>
      </c>
      <c r="H24" s="50">
        <v>2786229</v>
      </c>
      <c r="I24" s="50">
        <v>2588423</v>
      </c>
      <c r="J24" s="50">
        <v>106518</v>
      </c>
      <c r="K24" s="87">
        <v>26</v>
      </c>
      <c r="L24" s="87">
        <v>17.399999999999999</v>
      </c>
      <c r="M24" s="87">
        <v>1.4</v>
      </c>
      <c r="N24" s="87">
        <v>11.5</v>
      </c>
      <c r="O24" s="87">
        <v>0.05</v>
      </c>
      <c r="P24" s="50">
        <v>1745908</v>
      </c>
    </row>
    <row r="25" spans="1:16" x14ac:dyDescent="0.25">
      <c r="A25" s="45">
        <v>2014</v>
      </c>
      <c r="B25" s="50">
        <v>2153076</v>
      </c>
      <c r="C25" s="50">
        <v>1103982</v>
      </c>
      <c r="D25" s="50">
        <v>4345766</v>
      </c>
      <c r="E25" s="45">
        <v>1</v>
      </c>
      <c r="F25" s="50">
        <v>1385845</v>
      </c>
      <c r="G25" s="50">
        <v>5108967</v>
      </c>
      <c r="H25" s="50">
        <v>3149196</v>
      </c>
      <c r="I25" s="50">
        <v>2899972</v>
      </c>
      <c r="J25" s="50">
        <v>146008</v>
      </c>
      <c r="K25" s="87">
        <v>27.5</v>
      </c>
      <c r="L25" s="87">
        <v>17.2</v>
      </c>
      <c r="M25" s="87">
        <v>0.4</v>
      </c>
      <c r="N25" s="87">
        <v>12.5</v>
      </c>
      <c r="O25" s="87">
        <v>0.05</v>
      </c>
      <c r="P25" s="50">
        <v>1830514</v>
      </c>
    </row>
    <row r="26" spans="1:16" x14ac:dyDescent="0.25">
      <c r="A26" s="45">
        <v>2015</v>
      </c>
      <c r="B26" s="50">
        <v>2234243</v>
      </c>
      <c r="C26" s="50">
        <v>1227485</v>
      </c>
      <c r="D26" s="50">
        <v>4625378</v>
      </c>
      <c r="E26" s="45">
        <v>1</v>
      </c>
      <c r="F26" s="50">
        <v>1454707</v>
      </c>
      <c r="G26" s="50">
        <v>5181913</v>
      </c>
      <c r="H26" s="50">
        <v>3262971</v>
      </c>
      <c r="I26" s="50">
        <v>3017011</v>
      </c>
      <c r="J26" s="50">
        <v>130977</v>
      </c>
      <c r="K26" s="87">
        <v>27.3</v>
      </c>
      <c r="L26" s="87">
        <v>17.2</v>
      </c>
      <c r="M26" s="87">
        <v>0.3</v>
      </c>
      <c r="N26" s="87">
        <v>12.2</v>
      </c>
      <c r="O26" s="87">
        <v>0.05</v>
      </c>
      <c r="P26" s="50">
        <v>1916390</v>
      </c>
    </row>
    <row r="27" spans="1:16" x14ac:dyDescent="0.25">
      <c r="A27" s="45">
        <v>2016</v>
      </c>
      <c r="B27" s="50">
        <v>2325144</v>
      </c>
      <c r="C27" s="50">
        <v>1196467</v>
      </c>
      <c r="D27" s="50">
        <v>4796873</v>
      </c>
      <c r="E27" s="45">
        <v>1</v>
      </c>
      <c r="F27" s="50">
        <v>1538101</v>
      </c>
      <c r="G27" s="50">
        <v>5264301</v>
      </c>
      <c r="H27" s="50">
        <v>3299106</v>
      </c>
      <c r="I27" s="50">
        <v>3022500</v>
      </c>
      <c r="J27" s="50">
        <v>163654</v>
      </c>
      <c r="K27" s="87">
        <v>27</v>
      </c>
      <c r="L27" s="87">
        <v>17.600000000000001</v>
      </c>
      <c r="M27" s="87">
        <v>0.7</v>
      </c>
      <c r="N27" s="87">
        <v>11.5</v>
      </c>
      <c r="O27" s="87">
        <v>0.05</v>
      </c>
      <c r="P27" s="50">
        <v>1906780</v>
      </c>
    </row>
    <row r="28" spans="1:16" x14ac:dyDescent="0.25">
      <c r="A28" s="45">
        <v>2017</v>
      </c>
      <c r="B28" s="50">
        <v>2470737</v>
      </c>
      <c r="C28" s="50">
        <v>1273407</v>
      </c>
      <c r="D28" s="50">
        <v>5110743</v>
      </c>
      <c r="E28" s="45">
        <v>1</v>
      </c>
      <c r="F28" s="50">
        <v>1680239</v>
      </c>
      <c r="G28" s="50">
        <v>5345814</v>
      </c>
      <c r="H28" s="50">
        <v>3512897</v>
      </c>
      <c r="I28" s="50">
        <v>3224232</v>
      </c>
      <c r="J28" s="45">
        <v>163466</v>
      </c>
      <c r="K28" s="87">
        <v>26.3</v>
      </c>
      <c r="L28" s="87">
        <v>17.8</v>
      </c>
      <c r="M28" s="87">
        <v>2.5</v>
      </c>
      <c r="N28" s="87">
        <v>11.8</v>
      </c>
      <c r="O28" s="87">
        <v>0.05</v>
      </c>
      <c r="P28" s="50">
        <v>1992330</v>
      </c>
    </row>
    <row r="29" spans="1:16" x14ac:dyDescent="0.25">
      <c r="A29" s="45">
        <v>2018</v>
      </c>
      <c r="B29" s="50">
        <v>2608904</v>
      </c>
      <c r="C29" s="50">
        <v>1423024</v>
      </c>
      <c r="D29" s="50">
        <v>5408766</v>
      </c>
      <c r="E29" s="45">
        <v>1</v>
      </c>
      <c r="F29" s="50">
        <v>1842269</v>
      </c>
      <c r="G29" s="50">
        <v>5417110</v>
      </c>
      <c r="H29" s="50">
        <v>3616240</v>
      </c>
      <c r="I29" s="50">
        <v>3380453</v>
      </c>
      <c r="J29" s="50">
        <v>98466</v>
      </c>
      <c r="K29" s="87">
        <v>25.6</v>
      </c>
      <c r="L29" s="87">
        <v>17.899999999999999</v>
      </c>
      <c r="M29" s="87">
        <v>2.1</v>
      </c>
      <c r="N29" s="87">
        <v>12.2</v>
      </c>
      <c r="O29" s="87">
        <v>0.75</v>
      </c>
      <c r="P29" s="50">
        <v>2195861</v>
      </c>
    </row>
    <row r="30" spans="1:16" x14ac:dyDescent="0.25">
      <c r="A30" s="45">
        <v>2019</v>
      </c>
      <c r="B30" s="50">
        <v>2759825</v>
      </c>
      <c r="C30" s="50">
        <v>1506914</v>
      </c>
      <c r="D30" s="50">
        <v>5748668</v>
      </c>
      <c r="E30" s="45">
        <v>1</v>
      </c>
      <c r="F30" s="50">
        <v>1964207</v>
      </c>
      <c r="G30" s="50">
        <v>5430633</v>
      </c>
      <c r="H30" s="50">
        <v>3691763</v>
      </c>
      <c r="I30" s="50">
        <v>3401218</v>
      </c>
      <c r="J30" s="50">
        <v>145695</v>
      </c>
      <c r="K30" s="87">
        <v>25.7</v>
      </c>
      <c r="L30" s="87">
        <v>18.2</v>
      </c>
      <c r="M30" s="87">
        <v>2.8</v>
      </c>
      <c r="N30" s="87">
        <v>12.5</v>
      </c>
      <c r="O30" s="87">
        <v>1</v>
      </c>
      <c r="P30" s="50">
        <v>2365855</v>
      </c>
    </row>
    <row r="31" spans="1:16" x14ac:dyDescent="0.25">
      <c r="A31" s="91" t="s">
        <v>85</v>
      </c>
      <c r="B31" s="89">
        <f>AVERAGE(B7:B30)</f>
        <v>1799433.3333333333</v>
      </c>
      <c r="C31" s="89">
        <f>AVERAGE(C7:C30)</f>
        <v>1003514.2083333334</v>
      </c>
      <c r="E31" s="89">
        <f t="shared" ref="E31" si="0">AVERAGE(E6:E30)</f>
        <v>1</v>
      </c>
      <c r="G31" s="89">
        <f>AVERAGE(G7:G30)</f>
        <v>5070775.916666667</v>
      </c>
      <c r="H31" s="89">
        <f>AVERAGE(H7:H30)</f>
        <v>2139327.125</v>
      </c>
    </row>
    <row r="32" spans="1:16" x14ac:dyDescent="0.25">
      <c r="A32" s="91" t="s">
        <v>86</v>
      </c>
      <c r="B32" s="92"/>
      <c r="C32" s="92"/>
      <c r="D32" s="89">
        <f>AVERAGE(D6:D29)</f>
        <v>3442203.5416666665</v>
      </c>
      <c r="E32" s="88"/>
      <c r="F32" s="88"/>
      <c r="G32" s="89">
        <f>AVERAGE(G6:G29)</f>
        <v>5057230.5</v>
      </c>
      <c r="H32" s="88"/>
      <c r="I32" s="92"/>
      <c r="J32" s="88"/>
      <c r="K32" s="88"/>
      <c r="L32" s="92"/>
      <c r="M32" s="88"/>
      <c r="N32" s="88"/>
      <c r="O32" s="90">
        <f>AVERAGE(O6:O29)</f>
        <v>2.7729166666666658</v>
      </c>
    </row>
    <row r="33" spans="1:48" x14ac:dyDescent="0.25">
      <c r="A33" s="58" t="s">
        <v>4</v>
      </c>
      <c r="B33" s="78"/>
      <c r="C33" s="78"/>
      <c r="F33" s="78"/>
      <c r="G33" s="78"/>
      <c r="J33" s="78"/>
      <c r="P33" s="78"/>
    </row>
    <row r="42" spans="1:48" ht="15.75" x14ac:dyDescent="0.25">
      <c r="M42" s="36"/>
      <c r="N42" s="36"/>
      <c r="O42" s="36"/>
      <c r="P42" s="36"/>
    </row>
    <row r="43" spans="1:48" ht="15.75" x14ac:dyDescent="0.25"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48" s="3" customFormat="1" ht="20.25" x14ac:dyDescent="0.35">
      <c r="A44" s="62" t="s">
        <v>8</v>
      </c>
      <c r="B44"/>
      <c r="C44"/>
      <c r="D44"/>
      <c r="E44"/>
      <c r="H44" s="62" t="s">
        <v>5</v>
      </c>
      <c r="I44"/>
      <c r="J44"/>
      <c r="K44"/>
      <c r="L44"/>
      <c r="M44"/>
      <c r="N44"/>
      <c r="O44"/>
      <c r="P44"/>
      <c r="Q44"/>
      <c r="R44"/>
      <c r="S44"/>
      <c r="U44" s="37" t="s">
        <v>9</v>
      </c>
      <c r="V44" s="63"/>
      <c r="W44" s="38" t="s">
        <v>10</v>
      </c>
      <c r="X44" s="63"/>
      <c r="Y44" s="37" t="s">
        <v>25</v>
      </c>
    </row>
    <row r="45" spans="1:48" s="5" customFormat="1" ht="15.75" x14ac:dyDescent="0.25">
      <c r="A45" s="61" t="s">
        <v>52</v>
      </c>
      <c r="B45" s="59" t="s">
        <v>70</v>
      </c>
      <c r="C45" s="59" t="s">
        <v>54</v>
      </c>
      <c r="D45" s="59" t="s">
        <v>77</v>
      </c>
      <c r="E45" s="59" t="s">
        <v>55</v>
      </c>
      <c r="F45" s="59" t="s">
        <v>87</v>
      </c>
      <c r="G45" s="59"/>
      <c r="H45" s="59" t="s">
        <v>70</v>
      </c>
      <c r="I45" s="59" t="s">
        <v>52</v>
      </c>
      <c r="J45" s="59" t="s">
        <v>67</v>
      </c>
      <c r="K45" s="59" t="s">
        <v>54</v>
      </c>
      <c r="L45" s="59" t="s">
        <v>77</v>
      </c>
      <c r="M45" s="59" t="s">
        <v>55</v>
      </c>
      <c r="N45" s="59" t="s">
        <v>56</v>
      </c>
      <c r="O45" s="59" t="s">
        <v>57</v>
      </c>
      <c r="P45" s="59" t="s">
        <v>59</v>
      </c>
      <c r="Q45" s="59" t="s">
        <v>61</v>
      </c>
      <c r="R45" s="59" t="s">
        <v>62</v>
      </c>
      <c r="S45" s="59" t="s">
        <v>68</v>
      </c>
      <c r="U45" s="59" t="s">
        <v>64</v>
      </c>
      <c r="V45" s="60"/>
      <c r="W45" s="59" t="s">
        <v>65</v>
      </c>
    </row>
    <row r="46" spans="1:48" s="5" customFormat="1" ht="15.75" x14ac:dyDescent="0.25">
      <c r="A46" s="64"/>
      <c r="B46" s="64"/>
      <c r="C46" s="64"/>
      <c r="D46" s="64"/>
      <c r="E46" s="64"/>
      <c r="F46" s="93"/>
      <c r="G46"/>
      <c r="H46" s="64"/>
      <c r="I46" s="6"/>
      <c r="J46" s="64"/>
      <c r="K46" s="64"/>
      <c r="L46" s="64"/>
      <c r="M46" s="64"/>
      <c r="N46" s="64"/>
      <c r="O46" s="64"/>
      <c r="P46" s="65"/>
      <c r="Q46" s="65"/>
      <c r="R46" s="65"/>
      <c r="S46" s="64"/>
      <c r="U46" s="66">
        <v>930757</v>
      </c>
      <c r="W46" s="67">
        <v>629811</v>
      </c>
      <c r="Y46" s="66">
        <v>930757</v>
      </c>
      <c r="Z46" s="66">
        <v>1040985</v>
      </c>
      <c r="AA46" s="66">
        <v>1129415</v>
      </c>
      <c r="AB46" s="66">
        <v>1184630</v>
      </c>
      <c r="AC46" s="66">
        <v>1245300</v>
      </c>
      <c r="AD46" s="66">
        <v>1328853</v>
      </c>
      <c r="AE46" s="66">
        <v>1371596</v>
      </c>
      <c r="AF46" s="66">
        <v>1440385</v>
      </c>
      <c r="AG46" s="66">
        <v>1533088</v>
      </c>
      <c r="AH46" s="66">
        <v>1624398</v>
      </c>
      <c r="AI46" s="66">
        <v>1726279</v>
      </c>
      <c r="AJ46" s="66">
        <v>1843345</v>
      </c>
      <c r="AK46" s="66">
        <v>1968584</v>
      </c>
      <c r="AL46" s="66">
        <v>1984949</v>
      </c>
      <c r="AM46" s="66">
        <v>2020039</v>
      </c>
      <c r="AN46" s="66">
        <v>2064120</v>
      </c>
      <c r="AO46" s="66">
        <v>2084709</v>
      </c>
      <c r="AP46" s="66">
        <v>2113039</v>
      </c>
      <c r="AQ46" s="66">
        <v>2153076</v>
      </c>
      <c r="AR46" s="66">
        <v>2234243</v>
      </c>
      <c r="AS46" s="66">
        <v>2325144</v>
      </c>
      <c r="AT46" s="66">
        <v>2470737</v>
      </c>
      <c r="AU46" s="66">
        <v>2608904</v>
      </c>
      <c r="AV46" s="66">
        <v>2759825</v>
      </c>
    </row>
    <row r="47" spans="1:48" s="5" customFormat="1" ht="15.75" x14ac:dyDescent="0.25">
      <c r="A47" s="64"/>
      <c r="B47" s="64"/>
      <c r="C47" s="64"/>
      <c r="D47" s="64"/>
      <c r="E47" s="64"/>
      <c r="F47" s="93"/>
      <c r="G47"/>
      <c r="H47" s="64"/>
      <c r="I47" s="7"/>
      <c r="J47" s="64"/>
      <c r="K47" s="64"/>
      <c r="L47" s="64"/>
      <c r="M47" s="64"/>
      <c r="N47" s="64"/>
      <c r="O47" s="64"/>
      <c r="P47" s="69"/>
      <c r="Q47" s="69"/>
      <c r="R47" s="69"/>
      <c r="S47" s="64"/>
      <c r="U47" s="66">
        <v>1040985</v>
      </c>
      <c r="W47" s="67">
        <v>642373</v>
      </c>
    </row>
    <row r="48" spans="1:48" s="5" customFormat="1" ht="15.75" x14ac:dyDescent="0.25">
      <c r="A48" s="64"/>
      <c r="B48" s="64"/>
      <c r="C48" s="64"/>
      <c r="D48" s="64"/>
      <c r="E48" s="64"/>
      <c r="F48" s="93"/>
      <c r="G48"/>
      <c r="H48" s="64"/>
      <c r="I48" s="7"/>
      <c r="J48" s="64"/>
      <c r="K48" s="64"/>
      <c r="L48" s="64"/>
      <c r="M48" s="64"/>
      <c r="N48" s="64"/>
      <c r="O48" s="64"/>
      <c r="P48" s="69"/>
      <c r="Q48" s="69"/>
      <c r="R48" s="69"/>
      <c r="S48" s="64"/>
      <c r="U48" s="66">
        <v>1129415</v>
      </c>
      <c r="W48" s="67">
        <v>669092</v>
      </c>
    </row>
    <row r="49" spans="1:41" s="5" customFormat="1" ht="18.75" x14ac:dyDescent="0.3">
      <c r="A49" s="64"/>
      <c r="B49" s="64"/>
      <c r="C49" s="64"/>
      <c r="D49" s="64"/>
      <c r="E49" s="64"/>
      <c r="F49" s="93"/>
      <c r="G49"/>
      <c r="H49" s="64"/>
      <c r="I49" s="7"/>
      <c r="J49" s="64"/>
      <c r="K49" s="64"/>
      <c r="L49" s="64"/>
      <c r="M49" s="64"/>
      <c r="N49" s="64"/>
      <c r="O49" s="64"/>
      <c r="P49" s="69"/>
      <c r="Q49" s="69"/>
      <c r="R49" s="69"/>
      <c r="S49" s="64"/>
      <c r="U49" s="66">
        <v>1184630</v>
      </c>
      <c r="W49" s="67">
        <v>677407</v>
      </c>
      <c r="Y49" s="39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5" customFormat="1" ht="15.75" x14ac:dyDescent="0.25">
      <c r="A50" s="64"/>
      <c r="B50" s="64"/>
      <c r="C50" s="64"/>
      <c r="D50" s="64"/>
      <c r="E50" s="64"/>
      <c r="F50" s="93"/>
      <c r="G50"/>
      <c r="H50" s="64"/>
      <c r="I50" s="7"/>
      <c r="J50" s="64"/>
      <c r="K50" s="64"/>
      <c r="L50" s="64"/>
      <c r="M50" s="64"/>
      <c r="N50" s="64"/>
      <c r="O50" s="64"/>
      <c r="P50" s="69"/>
      <c r="Q50" s="69"/>
      <c r="R50" s="69"/>
      <c r="S50" s="64"/>
      <c r="U50" s="66">
        <v>1245300</v>
      </c>
      <c r="W50" s="67">
        <v>744358</v>
      </c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5" customFormat="1" ht="15.75" x14ac:dyDescent="0.25">
      <c r="A51" s="64"/>
      <c r="B51" s="64"/>
      <c r="C51" s="64"/>
      <c r="D51" s="64"/>
      <c r="E51" s="64"/>
      <c r="F51" s="93"/>
      <c r="G51"/>
      <c r="H51" s="64"/>
      <c r="I51" s="7"/>
      <c r="J51" s="64"/>
      <c r="K51" s="64"/>
      <c r="L51" s="64"/>
      <c r="M51" s="64"/>
      <c r="N51" s="64"/>
      <c r="O51" s="64"/>
      <c r="P51" s="69"/>
      <c r="Q51" s="69"/>
      <c r="R51" s="69"/>
      <c r="S51" s="64"/>
      <c r="U51" s="66">
        <v>1328853</v>
      </c>
      <c r="W51" s="67">
        <v>802342</v>
      </c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7"/>
    </row>
    <row r="52" spans="1:41" s="5" customFormat="1" ht="15.75" x14ac:dyDescent="0.25">
      <c r="A52" s="64"/>
      <c r="B52" s="64"/>
      <c r="C52" s="64"/>
      <c r="D52" s="64"/>
      <c r="E52" s="64"/>
      <c r="F52" s="93"/>
      <c r="G52"/>
      <c r="H52" s="64"/>
      <c r="I52" s="7"/>
      <c r="J52" s="64"/>
      <c r="K52" s="64"/>
      <c r="L52" s="64"/>
      <c r="M52" s="64"/>
      <c r="N52" s="64"/>
      <c r="O52" s="64"/>
      <c r="P52" s="69"/>
      <c r="Q52" s="69"/>
      <c r="R52" s="69"/>
      <c r="S52" s="64"/>
      <c r="U52" s="66">
        <v>1371596</v>
      </c>
      <c r="W52" s="67">
        <v>801076</v>
      </c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7"/>
    </row>
    <row r="53" spans="1:41" s="5" customFormat="1" ht="15.75" x14ac:dyDescent="0.25">
      <c r="A53" s="64"/>
      <c r="B53" s="64"/>
      <c r="C53" s="64"/>
      <c r="D53" s="64"/>
      <c r="E53" s="64"/>
      <c r="F53" s="93"/>
      <c r="G53"/>
      <c r="H53" s="64"/>
      <c r="I53" s="7"/>
      <c r="J53" s="64"/>
      <c r="K53" s="64"/>
      <c r="L53" s="64"/>
      <c r="M53" s="64"/>
      <c r="N53" s="64"/>
      <c r="O53" s="64"/>
      <c r="P53" s="69"/>
      <c r="Q53" s="69"/>
      <c r="R53" s="69"/>
      <c r="S53" s="64"/>
      <c r="U53" s="66">
        <v>1440385</v>
      </c>
      <c r="W53" s="67">
        <v>829838</v>
      </c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7"/>
    </row>
    <row r="54" spans="1:41" s="5" customFormat="1" ht="15.75" x14ac:dyDescent="0.25">
      <c r="A54" s="64"/>
      <c r="B54" s="64"/>
      <c r="C54" s="64"/>
      <c r="D54" s="64"/>
      <c r="E54" s="64"/>
      <c r="F54" s="93"/>
      <c r="G54"/>
      <c r="H54" s="64"/>
      <c r="I54" s="7"/>
      <c r="J54" s="64"/>
      <c r="K54" s="64"/>
      <c r="L54" s="64"/>
      <c r="M54" s="64"/>
      <c r="N54" s="64"/>
      <c r="O54" s="64"/>
      <c r="P54" s="69"/>
      <c r="Q54" s="69"/>
      <c r="R54" s="69"/>
      <c r="S54" s="64"/>
      <c r="U54" s="66">
        <v>1533088</v>
      </c>
      <c r="W54" s="67">
        <v>885877</v>
      </c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7"/>
    </row>
    <row r="55" spans="1:41" s="5" customFormat="1" ht="15.75" x14ac:dyDescent="0.25">
      <c r="A55" s="64"/>
      <c r="B55" s="64"/>
      <c r="C55" s="64"/>
      <c r="D55" s="64"/>
      <c r="E55" s="64"/>
      <c r="F55" s="93"/>
      <c r="G55"/>
      <c r="H55" s="64"/>
      <c r="I55" s="7"/>
      <c r="J55" s="64"/>
      <c r="K55" s="64"/>
      <c r="L55" s="64"/>
      <c r="M55" s="64"/>
      <c r="N55" s="64"/>
      <c r="O55" s="64"/>
      <c r="P55" s="69"/>
      <c r="Q55" s="69"/>
      <c r="R55" s="69"/>
      <c r="S55" s="64"/>
      <c r="U55" s="66">
        <v>1624398</v>
      </c>
      <c r="W55" s="67">
        <v>945874</v>
      </c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7"/>
    </row>
    <row r="56" spans="1:41" s="5" customFormat="1" ht="15.75" x14ac:dyDescent="0.25">
      <c r="A56" s="64"/>
      <c r="B56" s="64"/>
      <c r="C56" s="64"/>
      <c r="D56" s="64"/>
      <c r="E56" s="64"/>
      <c r="F56" s="93"/>
      <c r="G56"/>
      <c r="H56" s="64"/>
      <c r="I56" s="7"/>
      <c r="J56" s="64"/>
      <c r="K56" s="64"/>
      <c r="L56" s="64"/>
      <c r="M56" s="64"/>
      <c r="N56" s="64"/>
      <c r="O56" s="64"/>
      <c r="P56" s="69"/>
      <c r="Q56" s="69"/>
      <c r="R56" s="69"/>
      <c r="S56" s="64"/>
      <c r="U56" s="66">
        <v>1726279</v>
      </c>
      <c r="W56" s="67">
        <v>1004313</v>
      </c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7"/>
    </row>
    <row r="57" spans="1:41" s="5" customFormat="1" ht="15.75" x14ac:dyDescent="0.25">
      <c r="A57" s="64"/>
      <c r="B57" s="64"/>
      <c r="C57" s="64"/>
      <c r="D57" s="64"/>
      <c r="E57" s="64"/>
      <c r="F57" s="93"/>
      <c r="G57"/>
      <c r="H57" s="64"/>
      <c r="I57" s="7"/>
      <c r="J57" s="64"/>
      <c r="K57" s="64"/>
      <c r="L57" s="64"/>
      <c r="M57" s="64"/>
      <c r="N57" s="64"/>
      <c r="O57" s="64"/>
      <c r="P57" s="69"/>
      <c r="Q57" s="69"/>
      <c r="R57" s="69"/>
      <c r="S57" s="64"/>
      <c r="U57" s="66">
        <v>1843345</v>
      </c>
      <c r="W57" s="67">
        <v>1155283</v>
      </c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7"/>
    </row>
    <row r="58" spans="1:41" s="5" customFormat="1" ht="15.75" x14ac:dyDescent="0.25">
      <c r="A58" s="64"/>
      <c r="B58" s="64"/>
      <c r="C58" s="64"/>
      <c r="D58" s="64"/>
      <c r="E58" s="64"/>
      <c r="F58" s="93"/>
      <c r="G58"/>
      <c r="H58" s="64"/>
      <c r="I58" s="7"/>
      <c r="J58" s="64"/>
      <c r="K58" s="64"/>
      <c r="L58" s="64"/>
      <c r="M58" s="64"/>
      <c r="N58" s="64"/>
      <c r="O58" s="64"/>
      <c r="P58" s="69"/>
      <c r="Q58" s="69"/>
      <c r="R58" s="69"/>
      <c r="S58" s="64"/>
      <c r="U58" s="66">
        <v>1968584</v>
      </c>
      <c r="W58" s="67">
        <v>1182472</v>
      </c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7"/>
    </row>
    <row r="59" spans="1:41" s="5" customFormat="1" ht="15.75" x14ac:dyDescent="0.25">
      <c r="A59" s="64"/>
      <c r="B59" s="64"/>
      <c r="C59" s="64"/>
      <c r="D59" s="64"/>
      <c r="E59" s="64"/>
      <c r="F59" s="93"/>
      <c r="G59"/>
      <c r="H59" s="64"/>
      <c r="I59" s="7"/>
      <c r="J59" s="64"/>
      <c r="K59" s="64"/>
      <c r="L59" s="64"/>
      <c r="M59" s="64"/>
      <c r="N59" s="64"/>
      <c r="O59" s="64"/>
      <c r="P59" s="69"/>
      <c r="Q59" s="69"/>
      <c r="R59" s="69"/>
      <c r="S59" s="64"/>
      <c r="U59" s="66">
        <v>1984949</v>
      </c>
      <c r="W59" s="67">
        <v>1091978</v>
      </c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7"/>
    </row>
    <row r="60" spans="1:41" s="5" customFormat="1" ht="15.75" x14ac:dyDescent="0.25">
      <c r="A60" s="64"/>
      <c r="B60" s="64"/>
      <c r="C60" s="64"/>
      <c r="D60" s="64"/>
      <c r="E60" s="64"/>
      <c r="F60" s="93"/>
      <c r="G60"/>
      <c r="H60" s="64"/>
      <c r="I60" s="7"/>
      <c r="J60" s="64"/>
      <c r="K60" s="64"/>
      <c r="L60" s="64"/>
      <c r="M60" s="64"/>
      <c r="N60" s="64"/>
      <c r="O60" s="64"/>
      <c r="P60" s="69"/>
      <c r="Q60" s="69"/>
      <c r="R60" s="69"/>
      <c r="S60" s="64"/>
      <c r="U60" s="66">
        <v>2020039</v>
      </c>
      <c r="W60" s="67">
        <v>1084017</v>
      </c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7"/>
    </row>
    <row r="61" spans="1:41" s="5" customFormat="1" ht="15.75" x14ac:dyDescent="0.25">
      <c r="A61" s="64"/>
      <c r="B61" s="64"/>
      <c r="C61" s="64"/>
      <c r="D61" s="64"/>
      <c r="E61" s="64"/>
      <c r="F61" s="93"/>
      <c r="G61"/>
      <c r="H61" s="64"/>
      <c r="I61" s="7"/>
      <c r="J61" s="64"/>
      <c r="K61" s="64"/>
      <c r="L61" s="64"/>
      <c r="M61" s="64"/>
      <c r="N61" s="64"/>
      <c r="O61" s="64"/>
      <c r="P61" s="69"/>
      <c r="Q61" s="69"/>
      <c r="R61" s="69"/>
      <c r="S61" s="64"/>
      <c r="U61" s="66">
        <v>2064120</v>
      </c>
      <c r="W61" s="67">
        <v>1086869</v>
      </c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7"/>
    </row>
    <row r="62" spans="1:41" s="5" customFormat="1" ht="15.75" x14ac:dyDescent="0.25">
      <c r="A62" s="64"/>
      <c r="B62" s="64"/>
      <c r="C62" s="64"/>
      <c r="D62" s="64"/>
      <c r="E62" s="64"/>
      <c r="F62" s="93"/>
      <c r="G62"/>
      <c r="H62" s="64"/>
      <c r="I62" s="7"/>
      <c r="J62" s="64"/>
      <c r="K62" s="64"/>
      <c r="L62" s="64"/>
      <c r="M62" s="64"/>
      <c r="N62" s="64"/>
      <c r="O62" s="64"/>
      <c r="P62" s="69"/>
      <c r="Q62" s="69"/>
      <c r="R62" s="69"/>
      <c r="S62" s="64"/>
      <c r="U62" s="66">
        <v>2084709</v>
      </c>
      <c r="W62" s="67">
        <v>1069470</v>
      </c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7"/>
    </row>
    <row r="63" spans="1:41" s="5" customFormat="1" ht="15.75" x14ac:dyDescent="0.25">
      <c r="A63" s="64"/>
      <c r="B63" s="64"/>
      <c r="C63" s="64"/>
      <c r="D63" s="64"/>
      <c r="E63" s="64"/>
      <c r="F63" s="93"/>
      <c r="G63"/>
      <c r="H63" s="64"/>
      <c r="I63" s="7"/>
      <c r="J63" s="64"/>
      <c r="K63" s="64"/>
      <c r="L63" s="64"/>
      <c r="M63" s="64"/>
      <c r="N63" s="64"/>
      <c r="O63" s="64"/>
      <c r="P63" s="69"/>
      <c r="Q63" s="69"/>
      <c r="R63" s="69"/>
      <c r="S63" s="64"/>
      <c r="U63" s="66">
        <v>2113039</v>
      </c>
      <c r="W63" s="67">
        <v>1050612</v>
      </c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7"/>
    </row>
    <row r="64" spans="1:41" s="5" customFormat="1" ht="15.75" x14ac:dyDescent="0.25">
      <c r="A64" s="64"/>
      <c r="B64" s="64"/>
      <c r="C64" s="64"/>
      <c r="D64" s="64"/>
      <c r="E64" s="64"/>
      <c r="F64" s="93"/>
      <c r="G64"/>
      <c r="H64" s="64"/>
      <c r="I64" s="7"/>
      <c r="J64" s="64"/>
      <c r="K64" s="64"/>
      <c r="L64" s="64"/>
      <c r="M64" s="64"/>
      <c r="N64" s="64"/>
      <c r="O64" s="64"/>
      <c r="P64" s="69"/>
      <c r="Q64" s="69"/>
      <c r="R64" s="69"/>
      <c r="S64" s="64"/>
      <c r="U64" s="66">
        <v>2153076</v>
      </c>
      <c r="W64" s="67">
        <v>1103982</v>
      </c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7"/>
    </row>
    <row r="65" spans="1:41" s="5" customFormat="1" ht="15.75" x14ac:dyDescent="0.25">
      <c r="A65" s="64"/>
      <c r="B65" s="64"/>
      <c r="C65" s="64"/>
      <c r="D65" s="64"/>
      <c r="E65" s="64"/>
      <c r="F65" s="93"/>
      <c r="G65"/>
      <c r="H65" s="64"/>
      <c r="I65" s="7"/>
      <c r="J65" s="64"/>
      <c r="K65" s="64"/>
      <c r="L65" s="64"/>
      <c r="M65" s="64"/>
      <c r="N65" s="64"/>
      <c r="O65" s="64"/>
      <c r="P65" s="69"/>
      <c r="Q65" s="69"/>
      <c r="R65" s="69"/>
      <c r="S65" s="64"/>
      <c r="U65" s="66">
        <v>2234243</v>
      </c>
      <c r="W65" s="67">
        <v>1227485</v>
      </c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</row>
    <row r="66" spans="1:41" s="5" customFormat="1" ht="15.75" x14ac:dyDescent="0.25">
      <c r="A66" s="64"/>
      <c r="B66" s="64"/>
      <c r="C66" s="64"/>
      <c r="D66" s="64"/>
      <c r="E66" s="64"/>
      <c r="F66" s="93"/>
      <c r="G66"/>
      <c r="H66" s="64"/>
      <c r="I66" s="7"/>
      <c r="J66" s="64"/>
      <c r="K66" s="64"/>
      <c r="L66" s="64"/>
      <c r="M66" s="64"/>
      <c r="N66" s="64"/>
      <c r="O66" s="64"/>
      <c r="P66" s="69"/>
      <c r="Q66" s="69"/>
      <c r="R66" s="69"/>
      <c r="S66" s="64"/>
      <c r="U66" s="66">
        <v>2325144</v>
      </c>
      <c r="W66" s="67">
        <v>1196467</v>
      </c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</row>
    <row r="67" spans="1:41" s="5" customFormat="1" ht="15.75" x14ac:dyDescent="0.25">
      <c r="A67" s="64"/>
      <c r="B67" s="64"/>
      <c r="C67" s="64"/>
      <c r="D67" s="64"/>
      <c r="E67" s="64"/>
      <c r="F67" s="93"/>
      <c r="G67"/>
      <c r="H67" s="64"/>
      <c r="I67" s="7"/>
      <c r="J67" s="64"/>
      <c r="K67" s="64"/>
      <c r="L67" s="64"/>
      <c r="M67" s="64"/>
      <c r="N67" s="64"/>
      <c r="O67" s="64"/>
      <c r="P67" s="69"/>
      <c r="Q67" s="69"/>
      <c r="R67" s="69"/>
      <c r="S67" s="64"/>
      <c r="U67" s="66">
        <v>2470737</v>
      </c>
      <c r="W67" s="67">
        <v>1273407</v>
      </c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</row>
    <row r="68" spans="1:41" s="5" customFormat="1" ht="15.75" x14ac:dyDescent="0.25">
      <c r="A68" s="64"/>
      <c r="B68" s="64"/>
      <c r="C68" s="64"/>
      <c r="D68" s="64"/>
      <c r="E68" s="64"/>
      <c r="F68" s="93"/>
      <c r="G68"/>
      <c r="H68" s="64"/>
      <c r="I68" s="7"/>
      <c r="J68" s="64"/>
      <c r="K68" s="64"/>
      <c r="L68" s="64"/>
      <c r="M68" s="64"/>
      <c r="N68" s="64"/>
      <c r="O68" s="64"/>
      <c r="P68" s="69"/>
      <c r="Q68" s="69"/>
      <c r="R68" s="69"/>
      <c r="S68" s="64"/>
      <c r="U68" s="66">
        <v>2608904</v>
      </c>
      <c r="W68" s="67">
        <v>1423024</v>
      </c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</row>
    <row r="69" spans="1:41" s="5" customFormat="1" ht="15.75" x14ac:dyDescent="0.25">
      <c r="A69" s="64"/>
      <c r="B69" s="64"/>
      <c r="C69" s="64"/>
      <c r="D69" s="64"/>
      <c r="E69" s="64"/>
      <c r="F69" s="93"/>
      <c r="G69"/>
      <c r="H69" s="64"/>
      <c r="I69" s="7"/>
      <c r="J69" s="64"/>
      <c r="K69" s="64"/>
      <c r="L69" s="64"/>
      <c r="M69" s="64"/>
      <c r="N69" s="64"/>
      <c r="O69" s="64"/>
      <c r="P69" s="69"/>
      <c r="Q69" s="69"/>
      <c r="R69" s="69"/>
      <c r="S69" s="64"/>
      <c r="U69" s="66">
        <v>2759825</v>
      </c>
      <c r="W69" s="67">
        <v>1506914</v>
      </c>
    </row>
    <row r="70" spans="1:41" x14ac:dyDescent="0.25">
      <c r="N70" s="4"/>
      <c r="O70" s="4"/>
      <c r="P70" s="1"/>
      <c r="Q70" s="1"/>
      <c r="R70" s="1"/>
      <c r="S70" s="1"/>
      <c r="T70" s="1"/>
    </row>
    <row r="72" spans="1:41" s="10" customFormat="1" ht="26.25" x14ac:dyDescent="0.45">
      <c r="A72" s="8" t="s">
        <v>11</v>
      </c>
      <c r="B72" s="8"/>
      <c r="C72" s="8"/>
      <c r="D72" s="9" t="s">
        <v>12</v>
      </c>
      <c r="E72" s="8"/>
    </row>
    <row r="74" spans="1:41" ht="21" x14ac:dyDescent="0.3">
      <c r="A74" s="11" t="s">
        <v>13</v>
      </c>
    </row>
    <row r="75" spans="1:41" s="5" customFormat="1" ht="15.75" x14ac:dyDescent="0.2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/>
    </row>
    <row r="76" spans="1:41" s="5" customFormat="1" ht="15.75" x14ac:dyDescent="0.2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/>
    </row>
    <row r="77" spans="1:41" s="5" customFormat="1" ht="15.75" x14ac:dyDescent="0.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/>
    </row>
    <row r="78" spans="1:41" s="5" customFormat="1" ht="15.75" x14ac:dyDescent="0.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/>
    </row>
    <row r="79" spans="1:41" s="5" customFormat="1" ht="15.75" x14ac:dyDescent="0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/>
    </row>
    <row r="80" spans="1:41" s="5" customFormat="1" ht="15.75" x14ac:dyDescent="0.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/>
    </row>
    <row r="81" spans="1:26" s="5" customFormat="1" ht="15.75" x14ac:dyDescent="0.2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4"/>
    </row>
    <row r="82" spans="1:26" s="5" customFormat="1" ht="15.75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4"/>
    </row>
    <row r="83" spans="1:26" s="5" customFormat="1" ht="15.75" x14ac:dyDescent="0.25">
      <c r="A83" s="65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1"/>
    </row>
    <row r="84" spans="1:26" s="5" customFormat="1" ht="15.75" x14ac:dyDescent="0.25">
      <c r="A84" s="65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1"/>
    </row>
    <row r="85" spans="1:26" s="5" customFormat="1" ht="15.75" x14ac:dyDescent="0.25">
      <c r="A85" s="65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1"/>
    </row>
    <row r="86" spans="1:26" ht="15.75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1"/>
      <c r="Z86" s="5"/>
    </row>
    <row r="87" spans="1:26" s="43" customFormat="1" ht="15.75" x14ac:dyDescent="0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</row>
    <row r="88" spans="1:26" s="43" customFormat="1" ht="15.75" x14ac:dyDescent="0.25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</row>
    <row r="89" spans="1:26" ht="21" x14ac:dyDescent="0.3">
      <c r="A89" s="11" t="s">
        <v>14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5"/>
    </row>
    <row r="90" spans="1:26" s="5" customFormat="1" ht="15.75" x14ac:dyDescent="0.25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1:26" s="5" customFormat="1" ht="15.75" x14ac:dyDescent="0.25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1:26" s="5" customFormat="1" ht="15.75" x14ac:dyDescent="0.2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1:26" s="5" customFormat="1" ht="15.75" x14ac:dyDescent="0.2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1:26" s="5" customFormat="1" ht="15.75" x14ac:dyDescent="0.25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1:26" s="5" customFormat="1" ht="15.75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1:26" s="5" customFormat="1" ht="15.75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1:13" s="5" customFormat="1" ht="15.75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13" s="5" customFormat="1" ht="15.75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13" s="5" customFormat="1" ht="15.75" x14ac:dyDescent="0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1:13" s="5" customFormat="1" ht="15.75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1:13" ht="15.75" x14ac:dyDescent="0.25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5"/>
    </row>
    <row r="102" spans="1:1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3" s="15" customFormat="1" ht="21" x14ac:dyDescent="0.3">
      <c r="A103" s="11" t="s">
        <v>15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/>
    </row>
    <row r="104" spans="1:13" s="5" customFormat="1" ht="15.75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/>
    </row>
    <row r="105" spans="1:13" s="5" customFormat="1" ht="15.75" x14ac:dyDescent="0.25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/>
    </row>
    <row r="106" spans="1:13" s="5" customFormat="1" ht="15.75" x14ac:dyDescent="0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/>
    </row>
    <row r="107" spans="1:13" s="5" customFormat="1" ht="15.75" x14ac:dyDescent="0.25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/>
    </row>
    <row r="108" spans="1:13" s="5" customFormat="1" ht="15.75" x14ac:dyDescent="0.25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/>
    </row>
    <row r="109" spans="1:13" s="5" customFormat="1" ht="15.75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/>
    </row>
    <row r="110" spans="1:13" s="5" customFormat="1" ht="15.75" x14ac:dyDescent="0.25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/>
    </row>
    <row r="111" spans="1:13" s="5" customFormat="1" ht="15.75" x14ac:dyDescent="0.25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/>
    </row>
    <row r="112" spans="1:13" s="5" customFormat="1" ht="15.75" x14ac:dyDescent="0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/>
    </row>
    <row r="113" spans="1:13" s="5" customFormat="1" ht="15.75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/>
    </row>
    <row r="114" spans="1:13" s="5" customFormat="1" ht="15.75" x14ac:dyDescent="0.25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/>
    </row>
    <row r="115" spans="1:13" ht="15.75" x14ac:dyDescent="0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3" s="15" customFormat="1" ht="21" x14ac:dyDescent="0.3">
      <c r="A117" s="11" t="s">
        <v>16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5"/>
    </row>
    <row r="118" spans="1:13" s="5" customFormat="1" ht="15.75" x14ac:dyDescent="0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</row>
    <row r="119" spans="1:13" s="5" customFormat="1" ht="15.75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</row>
    <row r="120" spans="1:13" s="5" customFormat="1" ht="15.75" x14ac:dyDescent="0.25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</row>
    <row r="121" spans="1:13" s="5" customFormat="1" ht="15.75" x14ac:dyDescent="0.2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</row>
    <row r="122" spans="1:13" s="5" customFormat="1" ht="15.75" x14ac:dyDescent="0.2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</row>
    <row r="123" spans="1:13" s="5" customFormat="1" ht="15.75" x14ac:dyDescent="0.2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</row>
    <row r="124" spans="1:13" s="5" customFormat="1" ht="15.75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</row>
    <row r="125" spans="1:13" s="5" customFormat="1" ht="15.75" x14ac:dyDescent="0.2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</row>
    <row r="126" spans="1:13" s="5" customFormat="1" ht="15.75" x14ac:dyDescent="0.2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</row>
    <row r="127" spans="1:13" s="5" customFormat="1" ht="15.75" x14ac:dyDescent="0.2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</row>
    <row r="128" spans="1:13" s="5" customFormat="1" ht="15.75" x14ac:dyDescent="0.2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</row>
    <row r="129" spans="1:26" s="5" customFormat="1" ht="15.75" x14ac:dyDescent="0.2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</row>
    <row r="130" spans="1:26" s="5" customFormat="1" ht="15.75" x14ac:dyDescent="0.2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</row>
    <row r="131" spans="1:26" s="5" customFormat="1" ht="15.75" x14ac:dyDescent="0.2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</row>
    <row r="132" spans="1:26" s="5" customFormat="1" ht="15.75" x14ac:dyDescent="0.2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</row>
    <row r="133" spans="1:26" s="5" customFormat="1" ht="15.75" x14ac:dyDescent="0.2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</row>
    <row r="134" spans="1:26" s="5" customFormat="1" ht="15.75" x14ac:dyDescent="0.2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</row>
    <row r="135" spans="1:26" s="5" customFormat="1" ht="15.75" x14ac:dyDescent="0.2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</row>
    <row r="136" spans="1:26" s="5" customFormat="1" ht="15.75" x14ac:dyDescent="0.2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</row>
    <row r="137" spans="1:26" s="5" customFormat="1" ht="15.75" x14ac:dyDescent="0.2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</row>
    <row r="138" spans="1:26" s="5" customFormat="1" ht="15.75" x14ac:dyDescent="0.2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</row>
    <row r="139" spans="1:26" s="5" customFormat="1" ht="15.75" x14ac:dyDescent="0.2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</row>
    <row r="140" spans="1:26" s="5" customFormat="1" ht="15.75" x14ac:dyDescent="0.2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</row>
    <row r="141" spans="1:26" s="5" customFormat="1" ht="15.75" x14ac:dyDescent="0.2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</row>
    <row r="143" spans="1:26" s="15" customFormat="1" ht="21" x14ac:dyDescent="0.3">
      <c r="A143" s="11" t="s">
        <v>17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5"/>
      <c r="Z143" s="5"/>
    </row>
    <row r="144" spans="1:26" s="5" customFormat="1" ht="15.75" x14ac:dyDescent="0.2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</row>
    <row r="145" spans="1:24" s="5" customFormat="1" ht="15.75" x14ac:dyDescent="0.2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</row>
    <row r="146" spans="1:24" s="5" customFormat="1" ht="15.75" x14ac:dyDescent="0.2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</row>
    <row r="147" spans="1:24" s="5" customFormat="1" ht="15.75" x14ac:dyDescent="0.2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</row>
    <row r="148" spans="1:24" s="5" customFormat="1" ht="15.75" x14ac:dyDescent="0.2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</row>
    <row r="149" spans="1:24" s="5" customFormat="1" ht="15.75" x14ac:dyDescent="0.2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</row>
    <row r="150" spans="1:24" s="5" customFormat="1" ht="15.75" x14ac:dyDescent="0.2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</row>
    <row r="151" spans="1:24" s="5" customFormat="1" ht="15.75" x14ac:dyDescent="0.2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</row>
    <row r="152" spans="1:24" s="5" customFormat="1" ht="15.75" x14ac:dyDescent="0.2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</row>
    <row r="153" spans="1:24" s="5" customFormat="1" ht="15.75" x14ac:dyDescent="0.2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</row>
    <row r="154" spans="1:24" s="5" customFormat="1" ht="15.75" x14ac:dyDescent="0.2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</row>
    <row r="155" spans="1:24" s="5" customFormat="1" ht="15.75" x14ac:dyDescent="0.2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</row>
    <row r="156" spans="1:24" s="5" customFormat="1" ht="15.75" x14ac:dyDescent="0.2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</row>
    <row r="157" spans="1:24" s="5" customFormat="1" ht="15.75" x14ac:dyDescent="0.2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</row>
    <row r="158" spans="1:24" s="5" customFormat="1" ht="15.75" x14ac:dyDescent="0.2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</row>
    <row r="159" spans="1:24" s="5" customFormat="1" ht="15.75" x14ac:dyDescent="0.2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</row>
    <row r="160" spans="1:24" s="5" customFormat="1" ht="15.75" x14ac:dyDescent="0.2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</row>
    <row r="161" spans="1:27" s="5" customFormat="1" ht="15.75" x14ac:dyDescent="0.2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</row>
    <row r="162" spans="1:27" s="5" customFormat="1" ht="15.75" x14ac:dyDescent="0.2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</row>
    <row r="163" spans="1:27" s="5" customFormat="1" ht="15.75" x14ac:dyDescent="0.2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</row>
    <row r="164" spans="1:27" s="5" customFormat="1" ht="15.75" x14ac:dyDescent="0.2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</row>
    <row r="165" spans="1:27" s="5" customFormat="1" ht="15.75" x14ac:dyDescent="0.2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</row>
    <row r="166" spans="1:27" s="5" customFormat="1" ht="15.75" x14ac:dyDescent="0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</row>
    <row r="167" spans="1:27" s="5" customFormat="1" ht="15.75" x14ac:dyDescent="0.25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</row>
    <row r="168" spans="1:27" ht="15.75" x14ac:dyDescent="0.25">
      <c r="Z168" s="5"/>
    </row>
    <row r="169" spans="1:27" s="15" customFormat="1" ht="21.75" x14ac:dyDescent="0.35">
      <c r="A169" s="11" t="s">
        <v>18</v>
      </c>
      <c r="B169" s="11"/>
      <c r="C169" s="1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7" ht="15.75" x14ac:dyDescent="0.25">
      <c r="A170" s="19"/>
      <c r="B170" s="71">
        <v>931633.85606456921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7" ht="15.75" x14ac:dyDescent="0.25">
      <c r="A171" s="19"/>
      <c r="B171" s="71">
        <v>1036787.0171830589</v>
      </c>
    </row>
    <row r="172" spans="1:27" ht="21.75" x14ac:dyDescent="0.35">
      <c r="A172" s="19"/>
      <c r="B172" s="71">
        <v>1133057.296798415</v>
      </c>
      <c r="C172" s="28" t="s">
        <v>19</v>
      </c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</row>
    <row r="173" spans="1:27" ht="15.75" x14ac:dyDescent="0.25">
      <c r="A173" s="19"/>
      <c r="B173" s="71">
        <v>1185075.5361329718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27" ht="15.75" x14ac:dyDescent="0.25">
      <c r="A174" s="19"/>
      <c r="B174" s="71">
        <v>1253393.0238491511</v>
      </c>
    </row>
    <row r="175" spans="1:27" ht="21.75" x14ac:dyDescent="0.35">
      <c r="A175" s="19"/>
      <c r="B175" s="71">
        <v>1317616.2251443348</v>
      </c>
      <c r="C175" s="29" t="s">
        <v>19</v>
      </c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</row>
    <row r="176" spans="1:27" ht="21.75" x14ac:dyDescent="0.35">
      <c r="A176" s="19"/>
      <c r="B176" s="71">
        <v>1374214.1379603504</v>
      </c>
      <c r="C176" s="22" t="s">
        <v>20</v>
      </c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</row>
    <row r="177" spans="1:27" ht="15.75" x14ac:dyDescent="0.25">
      <c r="A177" s="19"/>
      <c r="B177" s="71">
        <v>1436952.8883709928</v>
      </c>
      <c r="C177" s="23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</row>
    <row r="178" spans="1:27" ht="15.75" x14ac:dyDescent="0.25">
      <c r="A178" s="19"/>
      <c r="B178" s="71">
        <v>1536822.9532735704</v>
      </c>
      <c r="C178" s="2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</row>
    <row r="179" spans="1:27" ht="15.75" x14ac:dyDescent="0.25">
      <c r="A179" s="19"/>
      <c r="B179" s="71">
        <v>1620362.4298477285</v>
      </c>
      <c r="C179" s="2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</row>
    <row r="180" spans="1:27" ht="15.75" x14ac:dyDescent="0.25">
      <c r="A180" s="19"/>
      <c r="B180" s="71">
        <v>1725910.0973913881</v>
      </c>
      <c r="C180" s="2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</row>
    <row r="181" spans="1:27" ht="15.75" x14ac:dyDescent="0.25">
      <c r="A181" s="19"/>
      <c r="B181" s="71">
        <v>1847429.1566447301</v>
      </c>
      <c r="C181" s="2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</row>
    <row r="182" spans="1:27" ht="15.75" x14ac:dyDescent="0.25">
      <c r="A182" s="19"/>
      <c r="B182" s="71">
        <v>1969530.0399202115</v>
      </c>
    </row>
    <row r="183" spans="1:27" ht="15.75" x14ac:dyDescent="0.25">
      <c r="A183" s="19"/>
      <c r="B183" s="71">
        <v>1985985.4049799589</v>
      </c>
    </row>
    <row r="184" spans="1:27" ht="15.75" x14ac:dyDescent="0.25">
      <c r="A184" s="19"/>
      <c r="B184" s="71">
        <v>2019120.7547721162</v>
      </c>
    </row>
    <row r="185" spans="1:27" ht="15.75" x14ac:dyDescent="0.25">
      <c r="A185" s="19"/>
      <c r="B185" s="71">
        <v>2058928.6417964445</v>
      </c>
    </row>
    <row r="186" spans="1:27" ht="15.75" x14ac:dyDescent="0.25">
      <c r="A186" s="19"/>
      <c r="B186" s="71">
        <v>2087392.5353240231</v>
      </c>
    </row>
    <row r="187" spans="1:27" ht="15.75" x14ac:dyDescent="0.25">
      <c r="A187" s="19"/>
      <c r="B187" s="71">
        <v>2111902.377491104</v>
      </c>
    </row>
    <row r="188" spans="1:27" ht="15.75" x14ac:dyDescent="0.25">
      <c r="A188" s="19"/>
      <c r="B188" s="71">
        <v>2155860.8586102063</v>
      </c>
    </row>
    <row r="189" spans="1:27" ht="15.75" x14ac:dyDescent="0.25">
      <c r="A189" s="19"/>
      <c r="B189" s="71">
        <v>2238678.3136443724</v>
      </c>
    </row>
    <row r="190" spans="1:27" ht="15.75" x14ac:dyDescent="0.25">
      <c r="A190" s="19"/>
      <c r="B190" s="71">
        <v>2332986.9188247565</v>
      </c>
    </row>
    <row r="191" spans="1:27" ht="15.75" x14ac:dyDescent="0.25">
      <c r="A191" s="19"/>
      <c r="B191" s="71">
        <v>2450401.8671393441</v>
      </c>
    </row>
    <row r="192" spans="1:27" ht="15.75" x14ac:dyDescent="0.25">
      <c r="A192" s="19"/>
      <c r="B192" s="71">
        <v>2617846.0917404424</v>
      </c>
    </row>
    <row r="193" spans="1:7" ht="15.75" x14ac:dyDescent="0.25">
      <c r="A193" s="19"/>
      <c r="B193" s="71">
        <v>2758511.5757433339</v>
      </c>
    </row>
    <row r="195" spans="1:7" s="8" customFormat="1" ht="21" x14ac:dyDescent="0.35">
      <c r="A195" s="8" t="s">
        <v>30</v>
      </c>
      <c r="F195" s="8" t="s">
        <v>29</v>
      </c>
    </row>
    <row r="201" spans="1:7" ht="18.75" x14ac:dyDescent="0.3">
      <c r="A201" s="18" t="s">
        <v>6</v>
      </c>
      <c r="B201" s="23"/>
      <c r="C201" s="23"/>
      <c r="D201" s="23"/>
      <c r="E201" s="23"/>
      <c r="F201" s="23"/>
      <c r="G201" s="23"/>
    </row>
    <row r="202" spans="1:7" ht="15.75" x14ac:dyDescent="0.25">
      <c r="A202" s="104"/>
      <c r="B202" s="105"/>
      <c r="C202" s="105"/>
      <c r="D202" s="105"/>
      <c r="E202" s="105"/>
      <c r="F202" s="105"/>
      <c r="G202" s="105"/>
    </row>
    <row r="203" spans="1:7" ht="15.75" x14ac:dyDescent="0.25">
      <c r="A203" s="106"/>
      <c r="B203" s="107"/>
      <c r="C203" s="107"/>
      <c r="D203" s="107"/>
      <c r="E203" s="107"/>
      <c r="F203" s="107"/>
      <c r="G203" s="107"/>
    </row>
    <row r="204" spans="1:7" ht="15.75" x14ac:dyDescent="0.25">
      <c r="A204" s="106"/>
      <c r="B204" s="107"/>
      <c r="C204" s="107"/>
      <c r="D204" s="107"/>
      <c r="E204" s="107"/>
      <c r="F204" s="107"/>
      <c r="G204" s="107"/>
    </row>
    <row r="205" spans="1:7" ht="15.75" x14ac:dyDescent="0.25">
      <c r="A205" s="106"/>
      <c r="B205" s="107"/>
      <c r="C205" s="107"/>
      <c r="D205" s="107"/>
      <c r="E205" s="107"/>
      <c r="F205" s="107"/>
      <c r="G205" s="107"/>
    </row>
    <row r="206" spans="1:7" ht="15.75" x14ac:dyDescent="0.25">
      <c r="A206" s="106"/>
      <c r="B206" s="107"/>
      <c r="C206" s="107"/>
      <c r="D206" s="107"/>
      <c r="E206" s="107"/>
      <c r="F206" s="107"/>
      <c r="G206" s="107"/>
    </row>
    <row r="207" spans="1:7" ht="15.75" x14ac:dyDescent="0.25">
      <c r="A207" s="106"/>
      <c r="B207" s="107"/>
      <c r="C207" s="107"/>
      <c r="D207" s="107"/>
      <c r="E207" s="107"/>
      <c r="F207" s="107"/>
      <c r="G207" s="107"/>
    </row>
    <row r="208" spans="1:7" ht="15.75" x14ac:dyDescent="0.25">
      <c r="A208" s="106"/>
      <c r="B208" s="107"/>
      <c r="C208" s="107"/>
      <c r="D208" s="107"/>
      <c r="E208" s="107"/>
      <c r="F208" s="107"/>
      <c r="G208" s="107"/>
    </row>
    <row r="210" spans="1:24" ht="21" x14ac:dyDescent="0.3">
      <c r="A210" s="11" t="s">
        <v>23</v>
      </c>
      <c r="B210" s="23"/>
      <c r="C210" s="23"/>
      <c r="D210" s="23"/>
      <c r="E210" s="23"/>
      <c r="F210" s="23"/>
      <c r="G210" s="23"/>
    </row>
    <row r="211" spans="1:24" ht="15.75" x14ac:dyDescent="0.25">
      <c r="A211" s="70"/>
      <c r="B211" s="70"/>
      <c r="C211" s="70"/>
      <c r="D211" s="70"/>
      <c r="E211" s="70"/>
      <c r="F211" s="70"/>
      <c r="G211" s="70"/>
    </row>
    <row r="212" spans="1:24" ht="15.75" x14ac:dyDescent="0.25">
      <c r="A212" s="70"/>
      <c r="B212" s="70"/>
      <c r="C212" s="70"/>
      <c r="D212" s="70"/>
      <c r="E212" s="70"/>
      <c r="F212" s="70"/>
      <c r="G212" s="70"/>
    </row>
    <row r="213" spans="1:24" ht="15.75" x14ac:dyDescent="0.25">
      <c r="A213" s="70"/>
      <c r="B213" s="70"/>
      <c r="C213" s="70"/>
      <c r="D213" s="70"/>
      <c r="E213" s="70"/>
      <c r="F213" s="70"/>
      <c r="G213" s="70"/>
    </row>
    <row r="214" spans="1:24" ht="15.75" x14ac:dyDescent="0.25">
      <c r="A214" s="70"/>
      <c r="B214" s="70"/>
      <c r="C214" s="70"/>
      <c r="D214" s="70"/>
      <c r="E214" s="70"/>
      <c r="F214" s="70"/>
      <c r="G214" s="70"/>
    </row>
    <row r="215" spans="1:24" ht="15.75" x14ac:dyDescent="0.25">
      <c r="A215" s="70"/>
      <c r="B215" s="70"/>
      <c r="C215" s="70"/>
      <c r="D215" s="70"/>
      <c r="E215" s="70"/>
      <c r="F215" s="70"/>
      <c r="G215" s="70"/>
    </row>
    <row r="216" spans="1:24" ht="15.75" x14ac:dyDescent="0.25">
      <c r="A216" s="70"/>
      <c r="B216" s="70"/>
      <c r="C216" s="70"/>
      <c r="D216" s="70"/>
      <c r="E216" s="70"/>
      <c r="F216" s="70"/>
      <c r="G216" s="70"/>
    </row>
    <row r="217" spans="1:24" x14ac:dyDescent="0.25">
      <c r="A217" s="45"/>
      <c r="B217" s="45"/>
      <c r="C217" s="45"/>
      <c r="D217" s="45"/>
      <c r="E217" s="45"/>
      <c r="F217" s="45"/>
      <c r="G217" s="45"/>
    </row>
    <row r="222" spans="1:24" ht="28.7" customHeight="1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</row>
    <row r="223" spans="1:24" ht="15.75" x14ac:dyDescent="0.25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</row>
    <row r="224" spans="1:24" ht="15.75" x14ac:dyDescent="0.25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</row>
    <row r="225" spans="1:24" ht="15.75" x14ac:dyDescent="0.25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</row>
    <row r="226" spans="1:24" ht="15.75" x14ac:dyDescent="0.25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</row>
    <row r="227" spans="1:24" ht="15.75" x14ac:dyDescent="0.25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</row>
    <row r="228" spans="1:24" ht="15.75" x14ac:dyDescent="0.25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</row>
    <row r="229" spans="1:24" ht="15.75" x14ac:dyDescent="0.25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</row>
    <row r="230" spans="1:24" ht="15.75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5.75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24" customHeight="1" x14ac:dyDescent="0.3">
      <c r="A232" s="22" t="s">
        <v>76</v>
      </c>
      <c r="B232" s="23"/>
    </row>
    <row r="233" spans="1:24" ht="20.25" x14ac:dyDescent="0.35">
      <c r="A233" s="73" t="e">
        <f t="array" ref="A233:A239">MMULT(A223:X229,W46:W69)</f>
        <v>#VALUE!</v>
      </c>
      <c r="B233" s="20" t="s">
        <v>78</v>
      </c>
    </row>
    <row r="234" spans="1:24" ht="20.25" x14ac:dyDescent="0.35">
      <c r="A234" s="74" t="e">
        <v>#VALUE!</v>
      </c>
      <c r="B234" s="21" t="s">
        <v>79</v>
      </c>
    </row>
    <row r="235" spans="1:24" ht="20.25" x14ac:dyDescent="0.35">
      <c r="A235" s="74" t="e">
        <v>#VALUE!</v>
      </c>
      <c r="B235" s="21" t="s">
        <v>80</v>
      </c>
    </row>
    <row r="236" spans="1:24" ht="20.25" x14ac:dyDescent="0.35">
      <c r="A236" s="74" t="e">
        <v>#VALUE!</v>
      </c>
      <c r="B236" s="21" t="s">
        <v>81</v>
      </c>
    </row>
    <row r="237" spans="1:24" ht="20.25" x14ac:dyDescent="0.35">
      <c r="A237" s="74" t="e">
        <v>#VALUE!</v>
      </c>
      <c r="B237" s="21" t="s">
        <v>84</v>
      </c>
    </row>
    <row r="238" spans="1:24" ht="20.25" x14ac:dyDescent="0.35">
      <c r="A238" s="74" t="e">
        <v>#VALUE!</v>
      </c>
      <c r="B238" s="21" t="s">
        <v>82</v>
      </c>
    </row>
    <row r="239" spans="1:24" ht="20.25" x14ac:dyDescent="0.35">
      <c r="A239" s="74" t="e">
        <v>#VALUE!</v>
      </c>
      <c r="B239" s="21" t="s">
        <v>83</v>
      </c>
    </row>
    <row r="240" spans="1:24" x14ac:dyDescent="0.25">
      <c r="A240" s="2"/>
    </row>
    <row r="242" spans="1:1" ht="18.75" x14ac:dyDescent="0.3">
      <c r="A242" s="15" t="s">
        <v>7</v>
      </c>
    </row>
    <row r="244" spans="1:1" ht="15.75" x14ac:dyDescent="0.25">
      <c r="A244" s="95">
        <f>C31</f>
        <v>1003514.2083333334</v>
      </c>
    </row>
    <row r="245" spans="1:1" ht="15.75" x14ac:dyDescent="0.25">
      <c r="A245" s="95" t="e">
        <f>A233*B31+A234+A235*D32+A236*G31+A237*G32+A238*H31+A239*O32</f>
        <v>#VALUE!</v>
      </c>
    </row>
    <row r="246" spans="1:1" x14ac:dyDescent="0.25">
      <c r="A246" s="80" t="e">
        <f>IF(A244=A245,"Error","Ok")</f>
        <v>#VALUE!</v>
      </c>
    </row>
    <row r="248" spans="1:1" x14ac:dyDescent="0.25">
      <c r="A248" s="77"/>
    </row>
    <row r="249" spans="1:1" x14ac:dyDescent="0.25">
      <c r="A249" s="77"/>
    </row>
    <row r="251" spans="1:1" x14ac:dyDescent="0.25">
      <c r="A251" s="75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5"/>
  <sheetViews>
    <sheetView zoomScale="80" zoomScaleNormal="80" workbookViewId="0">
      <selection activeCell="B23" sqref="B23:M25"/>
    </sheetView>
  </sheetViews>
  <sheetFormatPr defaultRowHeight="15" x14ac:dyDescent="0.25"/>
  <cols>
    <col min="2" max="2" width="10.85546875" customWidth="1"/>
    <col min="3" max="3" width="13.140625" customWidth="1"/>
    <col min="4" max="11" width="10.85546875" customWidth="1"/>
    <col min="12" max="12" width="13.5703125" customWidth="1"/>
    <col min="13" max="13" width="11.5703125" customWidth="1"/>
    <col min="14" max="14" width="12.5703125" customWidth="1"/>
    <col min="15" max="15" width="13.85546875" customWidth="1"/>
    <col min="17" max="17" width="14.42578125" customWidth="1"/>
    <col min="20" max="20" width="12" customWidth="1"/>
    <col min="23" max="23" width="12.85546875" customWidth="1"/>
  </cols>
  <sheetData>
    <row r="1" spans="1:23" ht="21" x14ac:dyDescent="0.35">
      <c r="A1" s="24" t="s">
        <v>94</v>
      </c>
      <c r="M1" s="108"/>
      <c r="N1" s="108"/>
      <c r="O1" s="108"/>
      <c r="P1" s="108"/>
      <c r="Q1" s="108"/>
      <c r="R1" s="108"/>
    </row>
    <row r="2" spans="1:23" ht="15.75" x14ac:dyDescent="0.25">
      <c r="L2" s="96" t="s">
        <v>71</v>
      </c>
      <c r="M2" s="97"/>
      <c r="O2" s="96" t="s">
        <v>76</v>
      </c>
      <c r="P2" s="97"/>
      <c r="Q2" s="109"/>
      <c r="R2" s="27"/>
    </row>
    <row r="3" spans="1:23" ht="20.25" x14ac:dyDescent="0.35">
      <c r="L3" s="101">
        <v>9.8883314126749111E-2</v>
      </c>
      <c r="M3" s="20" t="s">
        <v>72</v>
      </c>
      <c r="O3" s="101">
        <v>1.3764975842803722</v>
      </c>
      <c r="P3" s="20" t="s">
        <v>78</v>
      </c>
      <c r="Q3" s="110"/>
      <c r="R3" s="111"/>
    </row>
    <row r="4" spans="1:23" ht="20.25" x14ac:dyDescent="0.35">
      <c r="L4" s="102">
        <v>-190685.95938869193</v>
      </c>
      <c r="M4" s="21" t="s">
        <v>21</v>
      </c>
      <c r="O4" s="102">
        <v>-440537.95132880285</v>
      </c>
      <c r="P4" s="21" t="s">
        <v>79</v>
      </c>
      <c r="Q4" s="112"/>
      <c r="R4" s="113"/>
    </row>
    <row r="5" spans="1:23" ht="20.25" x14ac:dyDescent="0.35">
      <c r="L5" s="102">
        <v>0.90503552686657063</v>
      </c>
      <c r="M5" s="21" t="s">
        <v>73</v>
      </c>
      <c r="O5" s="102">
        <v>-0.25182213377952101</v>
      </c>
      <c r="P5" s="21" t="s">
        <v>80</v>
      </c>
      <c r="Q5" s="112"/>
      <c r="R5" s="113"/>
    </row>
    <row r="6" spans="1:23" ht="20.25" x14ac:dyDescent="0.35">
      <c r="L6" s="102">
        <v>0.15458515914955906</v>
      </c>
      <c r="M6" s="21" t="s">
        <v>74</v>
      </c>
      <c r="O6" s="102">
        <v>0.8027675028787753</v>
      </c>
      <c r="P6" s="21" t="s">
        <v>81</v>
      </c>
      <c r="Q6" s="112"/>
      <c r="R6" s="113"/>
    </row>
    <row r="7" spans="1:23" ht="20.25" x14ac:dyDescent="0.35">
      <c r="L7" s="102">
        <v>32733.221289447974</v>
      </c>
      <c r="M7" s="21" t="s">
        <v>75</v>
      </c>
      <c r="O7" s="102">
        <v>-0.73421174414559276</v>
      </c>
      <c r="P7" s="21" t="s">
        <v>84</v>
      </c>
      <c r="Q7" s="112"/>
      <c r="R7" s="113"/>
    </row>
    <row r="8" spans="1:23" ht="20.25" x14ac:dyDescent="0.35">
      <c r="L8" s="102">
        <v>2603.4273543396703</v>
      </c>
      <c r="M8" s="21" t="s">
        <v>22</v>
      </c>
      <c r="O8" s="102">
        <v>-0.24176222833015382</v>
      </c>
      <c r="P8" s="21" t="s">
        <v>82</v>
      </c>
      <c r="Q8" s="112"/>
      <c r="R8" s="113"/>
    </row>
    <row r="9" spans="1:23" ht="20.25" x14ac:dyDescent="0.35">
      <c r="O9" s="102">
        <v>-2310.9376206330871</v>
      </c>
      <c r="P9" s="21" t="s">
        <v>83</v>
      </c>
      <c r="Q9" s="112"/>
      <c r="R9" s="113"/>
    </row>
    <row r="10" spans="1:23" x14ac:dyDescent="0.25">
      <c r="M10" s="108"/>
      <c r="N10" s="108"/>
      <c r="O10" s="108"/>
      <c r="P10" s="108"/>
      <c r="Q10" s="108"/>
      <c r="R10" s="108"/>
    </row>
    <row r="11" spans="1:23" x14ac:dyDescent="0.25">
      <c r="B11" s="44" t="s">
        <v>1</v>
      </c>
      <c r="C11" s="44" t="s">
        <v>2</v>
      </c>
      <c r="D11" s="44" t="s">
        <v>3</v>
      </c>
      <c r="E11" s="44"/>
      <c r="M11" s="108"/>
      <c r="N11" s="108"/>
      <c r="O11" s="108"/>
      <c r="P11" s="108"/>
      <c r="Q11" s="108"/>
      <c r="R11" s="108"/>
    </row>
    <row r="12" spans="1:23" ht="15.75" x14ac:dyDescent="0.25">
      <c r="A12" s="81" t="s">
        <v>26</v>
      </c>
      <c r="B12" s="99"/>
      <c r="C12" s="98"/>
      <c r="D12" s="99"/>
      <c r="E12" s="100" t="s">
        <v>88</v>
      </c>
      <c r="G12" s="81" t="s">
        <v>91</v>
      </c>
      <c r="H12" s="119"/>
      <c r="I12" s="119"/>
      <c r="J12" s="70"/>
      <c r="L12" s="114" t="s">
        <v>93</v>
      </c>
      <c r="M12" s="119"/>
      <c r="N12" s="119"/>
      <c r="O12" s="70"/>
      <c r="P12" s="108"/>
      <c r="Q12" s="108"/>
      <c r="R12" s="108"/>
    </row>
    <row r="13" spans="1:23" ht="15.75" x14ac:dyDescent="0.25">
      <c r="A13" s="40"/>
      <c r="B13" s="98"/>
      <c r="C13" s="99"/>
      <c r="D13" s="99"/>
      <c r="E13" s="100" t="s">
        <v>89</v>
      </c>
      <c r="H13" s="119"/>
      <c r="I13" s="119"/>
      <c r="J13" s="70"/>
      <c r="M13" s="119"/>
      <c r="N13" s="119"/>
      <c r="O13" s="70"/>
      <c r="P13" s="108"/>
      <c r="Q13" s="108"/>
      <c r="R13" s="108"/>
    </row>
    <row r="14" spans="1:23" ht="15.75" x14ac:dyDescent="0.25">
      <c r="A14" s="40"/>
      <c r="B14" s="99"/>
      <c r="C14" s="99"/>
      <c r="D14" s="99"/>
      <c r="E14" s="100" t="s">
        <v>90</v>
      </c>
      <c r="H14" s="119"/>
      <c r="I14" s="119"/>
      <c r="J14" s="70"/>
      <c r="M14" s="119"/>
      <c r="N14" s="119"/>
      <c r="O14" s="70"/>
    </row>
    <row r="15" spans="1:23" ht="15.75" x14ac:dyDescent="0.25">
      <c r="A15" s="40"/>
    </row>
    <row r="16" spans="1:23" s="43" customFormat="1" ht="15.75" x14ac:dyDescent="0.25">
      <c r="A16" s="41"/>
      <c r="B16" s="42"/>
      <c r="C16" s="42"/>
      <c r="D16" s="42"/>
      <c r="E16" s="42"/>
      <c r="G16"/>
      <c r="H16"/>
      <c r="I16"/>
      <c r="J16"/>
      <c r="K16"/>
      <c r="L16"/>
      <c r="N16"/>
      <c r="O16"/>
      <c r="P16"/>
      <c r="Q16"/>
      <c r="R16"/>
      <c r="S16"/>
      <c r="T16"/>
      <c r="U16"/>
      <c r="V16"/>
      <c r="W16"/>
    </row>
    <row r="17" spans="1:20" x14ac:dyDescent="0.25">
      <c r="B17" s="100" t="s">
        <v>70</v>
      </c>
      <c r="C17" s="100" t="s">
        <v>52</v>
      </c>
      <c r="D17" s="100" t="s">
        <v>67</v>
      </c>
      <c r="E17" s="100" t="s">
        <v>54</v>
      </c>
      <c r="F17" s="100" t="s">
        <v>77</v>
      </c>
      <c r="G17" s="100" t="s">
        <v>55</v>
      </c>
      <c r="H17" s="100" t="s">
        <v>56</v>
      </c>
      <c r="I17" s="100" t="s">
        <v>57</v>
      </c>
      <c r="J17" s="100" t="s">
        <v>59</v>
      </c>
      <c r="K17" s="100" t="s">
        <v>61</v>
      </c>
      <c r="L17" s="100" t="s">
        <v>62</v>
      </c>
      <c r="M17" s="100" t="s">
        <v>68</v>
      </c>
    </row>
    <row r="18" spans="1:20" ht="15.75" x14ac:dyDescent="0.25">
      <c r="A18" s="81" t="s">
        <v>27</v>
      </c>
      <c r="B18" s="115"/>
      <c r="C18" s="116"/>
      <c r="D18" s="116"/>
      <c r="E18" s="115"/>
      <c r="F18" s="115"/>
      <c r="G18" s="115"/>
      <c r="H18" s="116"/>
      <c r="I18" s="115"/>
      <c r="J18" s="116"/>
      <c r="K18" s="116"/>
      <c r="L18" s="115"/>
      <c r="M18" s="115"/>
      <c r="N18" s="100" t="s">
        <v>88</v>
      </c>
    </row>
    <row r="19" spans="1:20" ht="15.75" x14ac:dyDescent="0.25">
      <c r="A19" s="40"/>
      <c r="B19" s="116"/>
      <c r="C19" s="116"/>
      <c r="D19" s="116"/>
      <c r="E19" s="116"/>
      <c r="F19" s="116"/>
      <c r="G19" s="116"/>
      <c r="H19" s="115"/>
      <c r="I19" s="115"/>
      <c r="J19" s="115"/>
      <c r="K19" s="115"/>
      <c r="L19" s="116"/>
      <c r="M19" s="115"/>
      <c r="N19" s="100" t="s">
        <v>89</v>
      </c>
    </row>
    <row r="20" spans="1:20" ht="15.75" x14ac:dyDescent="0.25">
      <c r="A20" s="40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00" t="s">
        <v>90</v>
      </c>
    </row>
    <row r="21" spans="1:20" ht="15.75" x14ac:dyDescent="0.25">
      <c r="A21" s="40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20" ht="15.75" x14ac:dyDescent="0.25">
      <c r="A22" s="40"/>
      <c r="B22" s="100" t="s">
        <v>70</v>
      </c>
      <c r="C22" s="100" t="s">
        <v>52</v>
      </c>
      <c r="D22" s="100" t="s">
        <v>67</v>
      </c>
      <c r="E22" s="100" t="s">
        <v>54</v>
      </c>
      <c r="F22" s="100" t="s">
        <v>77</v>
      </c>
      <c r="G22" s="100" t="s">
        <v>55</v>
      </c>
      <c r="H22" s="100" t="s">
        <v>56</v>
      </c>
      <c r="I22" s="100" t="s">
        <v>57</v>
      </c>
      <c r="J22" s="100" t="s">
        <v>59</v>
      </c>
      <c r="K22" s="100" t="s">
        <v>61</v>
      </c>
      <c r="L22" s="100" t="s">
        <v>62</v>
      </c>
      <c r="M22" s="100" t="s">
        <v>68</v>
      </c>
    </row>
    <row r="23" spans="1:20" ht="15.75" x14ac:dyDescent="0.25">
      <c r="A23" s="81" t="s">
        <v>28</v>
      </c>
      <c r="B23" s="117"/>
      <c r="C23" s="117"/>
      <c r="D23" s="117"/>
      <c r="E23" s="117"/>
      <c r="F23" s="117"/>
      <c r="G23" s="117"/>
      <c r="H23" s="117"/>
      <c r="I23" s="118"/>
      <c r="J23" s="117"/>
      <c r="K23" s="117"/>
      <c r="L23" s="117"/>
      <c r="M23" s="118"/>
      <c r="N23" s="100" t="s">
        <v>88</v>
      </c>
    </row>
    <row r="24" spans="1:20" ht="15.75" x14ac:dyDescent="0.25">
      <c r="B24" s="117"/>
      <c r="C24" s="117"/>
      <c r="D24" s="117"/>
      <c r="E24" s="117"/>
      <c r="F24" s="117"/>
      <c r="G24" s="117"/>
      <c r="H24" s="117"/>
      <c r="I24" s="118"/>
      <c r="J24" s="117"/>
      <c r="K24" s="117"/>
      <c r="L24" s="117"/>
      <c r="M24" s="118"/>
      <c r="N24" s="100" t="s">
        <v>89</v>
      </c>
      <c r="T24" t="s">
        <v>92</v>
      </c>
    </row>
    <row r="25" spans="1:20" ht="15.75" x14ac:dyDescent="0.25">
      <c r="B25" s="117"/>
      <c r="C25" s="117"/>
      <c r="D25" s="117"/>
      <c r="E25" s="117"/>
      <c r="F25" s="117"/>
      <c r="G25" s="117"/>
      <c r="H25" s="117"/>
      <c r="I25" s="118"/>
      <c r="J25" s="117"/>
      <c r="K25" s="117"/>
      <c r="L25" s="117"/>
      <c r="M25" s="118"/>
      <c r="N25" s="100" t="s">
        <v>90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"/>
  <sheetViews>
    <sheetView workbookViewId="0">
      <selection activeCell="A2" sqref="A2:A26"/>
    </sheetView>
  </sheetViews>
  <sheetFormatPr defaultRowHeight="15" x14ac:dyDescent="0.25"/>
  <sheetData>
    <row r="1" spans="1:12" ht="15.75" thickBot="1" x14ac:dyDescent="0.3">
      <c r="A1" s="82" t="s">
        <v>65</v>
      </c>
      <c r="B1" s="82" t="s">
        <v>64</v>
      </c>
      <c r="C1" s="82" t="s">
        <v>63</v>
      </c>
      <c r="D1" s="82" t="s">
        <v>53</v>
      </c>
      <c r="E1" s="82" t="s">
        <v>54</v>
      </c>
      <c r="F1" s="82" t="s">
        <v>55</v>
      </c>
      <c r="G1" s="82" t="s">
        <v>56</v>
      </c>
      <c r="H1" s="82" t="s">
        <v>57</v>
      </c>
      <c r="I1" s="82" t="s">
        <v>59</v>
      </c>
      <c r="J1" s="82" t="s">
        <v>61</v>
      </c>
      <c r="K1" s="82" t="s">
        <v>62</v>
      </c>
      <c r="L1" s="82" t="s">
        <v>68</v>
      </c>
    </row>
    <row r="2" spans="1:12" ht="15.75" thickTop="1" x14ac:dyDescent="0.25">
      <c r="A2" s="83">
        <v>798738</v>
      </c>
      <c r="B2" s="83">
        <v>539420</v>
      </c>
      <c r="C2" s="83">
        <v>1596306</v>
      </c>
      <c r="D2" s="83">
        <v>482671</v>
      </c>
      <c r="E2" s="83">
        <v>5105543</v>
      </c>
      <c r="F2" s="83">
        <v>566171</v>
      </c>
      <c r="G2" s="83">
        <v>665740</v>
      </c>
      <c r="H2" s="83">
        <v>-99569</v>
      </c>
      <c r="I2" s="84">
        <v>13.3</v>
      </c>
      <c r="J2" s="84">
        <v>12.7</v>
      </c>
      <c r="K2" s="84">
        <v>9.5</v>
      </c>
      <c r="L2" s="84">
        <v>839686</v>
      </c>
    </row>
    <row r="3" spans="1:12" x14ac:dyDescent="0.25">
      <c r="A3" s="50">
        <v>930757</v>
      </c>
      <c r="B3" s="50">
        <v>629811</v>
      </c>
      <c r="C3" s="50">
        <v>1829255</v>
      </c>
      <c r="D3" s="50">
        <v>568988</v>
      </c>
      <c r="E3" s="50">
        <v>5131991</v>
      </c>
      <c r="F3" s="50">
        <v>601680</v>
      </c>
      <c r="G3" s="50">
        <v>754670</v>
      </c>
      <c r="H3" s="50">
        <v>-152990</v>
      </c>
      <c r="I3" s="45">
        <v>14.2</v>
      </c>
      <c r="J3" s="45">
        <v>12.9</v>
      </c>
      <c r="K3" s="45">
        <v>10.5</v>
      </c>
      <c r="L3" s="45">
        <v>759581</v>
      </c>
    </row>
    <row r="4" spans="1:12" x14ac:dyDescent="0.25">
      <c r="A4" s="50">
        <v>1040985</v>
      </c>
      <c r="B4" s="50">
        <v>642373</v>
      </c>
      <c r="C4" s="50">
        <v>1971024</v>
      </c>
      <c r="D4" s="50">
        <v>621812</v>
      </c>
      <c r="E4" s="50">
        <v>5095985</v>
      </c>
      <c r="F4" s="50">
        <v>709261</v>
      </c>
      <c r="G4" s="50">
        <v>859711</v>
      </c>
      <c r="H4" s="50">
        <v>-150450</v>
      </c>
      <c r="I4" s="45">
        <v>14.9</v>
      </c>
      <c r="J4" s="45">
        <v>12.8</v>
      </c>
      <c r="K4" s="45">
        <v>13</v>
      </c>
      <c r="L4" s="45">
        <v>821765</v>
      </c>
    </row>
    <row r="5" spans="1:12" x14ac:dyDescent="0.25">
      <c r="A5" s="50">
        <v>1129415</v>
      </c>
      <c r="B5" s="50">
        <v>669092</v>
      </c>
      <c r="C5" s="50">
        <v>2156624</v>
      </c>
      <c r="D5" s="50">
        <v>651575</v>
      </c>
      <c r="E5" s="50">
        <v>5007586</v>
      </c>
      <c r="F5" s="50">
        <v>834227</v>
      </c>
      <c r="G5" s="50">
        <v>914466</v>
      </c>
      <c r="H5" s="50">
        <v>-80239</v>
      </c>
      <c r="I5" s="45">
        <v>16.2</v>
      </c>
      <c r="J5" s="45">
        <v>11.5</v>
      </c>
      <c r="K5" s="45">
        <v>7.5</v>
      </c>
      <c r="L5" s="45">
        <v>903205</v>
      </c>
    </row>
    <row r="6" spans="1:12" x14ac:dyDescent="0.25">
      <c r="A6" s="50">
        <v>1184630</v>
      </c>
      <c r="B6" s="50">
        <v>677407</v>
      </c>
      <c r="C6" s="50">
        <v>2252983</v>
      </c>
      <c r="D6" s="50">
        <v>670152</v>
      </c>
      <c r="E6" s="50">
        <v>4899702</v>
      </c>
      <c r="F6" s="50">
        <v>908756</v>
      </c>
      <c r="G6" s="50">
        <v>973169</v>
      </c>
      <c r="H6" s="50">
        <v>-64413</v>
      </c>
      <c r="I6" s="45">
        <v>16.3</v>
      </c>
      <c r="J6" s="45">
        <v>10.8</v>
      </c>
      <c r="K6" s="45">
        <v>5</v>
      </c>
      <c r="L6" s="45">
        <v>927524</v>
      </c>
    </row>
    <row r="7" spans="1:12" x14ac:dyDescent="0.25">
      <c r="A7" s="50">
        <v>1245300</v>
      </c>
      <c r="B7" s="50">
        <v>744358</v>
      </c>
      <c r="C7" s="50">
        <v>2386289</v>
      </c>
      <c r="D7" s="50">
        <v>711599</v>
      </c>
      <c r="E7" s="50">
        <v>4859341</v>
      </c>
      <c r="F7" s="50">
        <v>1121099</v>
      </c>
      <c r="G7" s="50">
        <v>1241924</v>
      </c>
      <c r="H7" s="50">
        <v>-120825</v>
      </c>
      <c r="I7" s="45">
        <v>16.399999999999999</v>
      </c>
      <c r="J7" s="45">
        <v>11.7</v>
      </c>
      <c r="K7" s="45">
        <v>5</v>
      </c>
      <c r="L7" s="45">
        <v>974710</v>
      </c>
    </row>
    <row r="8" spans="1:12" x14ac:dyDescent="0.25">
      <c r="A8" s="50">
        <v>1328853</v>
      </c>
      <c r="B8" s="50">
        <v>802342</v>
      </c>
      <c r="C8" s="50">
        <v>2579126</v>
      </c>
      <c r="D8" s="50">
        <v>771896</v>
      </c>
      <c r="E8" s="50">
        <v>4846390</v>
      </c>
      <c r="F8" s="50">
        <v>1268149</v>
      </c>
      <c r="G8" s="50">
        <v>1385564</v>
      </c>
      <c r="H8" s="50">
        <v>-117415</v>
      </c>
      <c r="I8" s="45">
        <v>16.5</v>
      </c>
      <c r="J8" s="45">
        <v>11.9</v>
      </c>
      <c r="K8" s="45">
        <v>3.75</v>
      </c>
      <c r="L8" s="45">
        <v>1109604</v>
      </c>
    </row>
    <row r="9" spans="1:12" x14ac:dyDescent="0.25">
      <c r="A9" s="50">
        <v>1371596</v>
      </c>
      <c r="B9" s="50">
        <v>801076</v>
      </c>
      <c r="C9" s="50">
        <v>2690982</v>
      </c>
      <c r="D9" s="50">
        <v>825637</v>
      </c>
      <c r="E9" s="50">
        <v>4876774</v>
      </c>
      <c r="F9" s="50">
        <v>1254860</v>
      </c>
      <c r="G9" s="50">
        <v>1325671</v>
      </c>
      <c r="H9" s="50">
        <v>-70811</v>
      </c>
      <c r="I9" s="45">
        <v>16.8</v>
      </c>
      <c r="J9" s="45">
        <v>11.9</v>
      </c>
      <c r="K9" s="45">
        <v>1.75</v>
      </c>
      <c r="L9" s="45">
        <v>1201719</v>
      </c>
    </row>
    <row r="10" spans="1:12" x14ac:dyDescent="0.25">
      <c r="A10" s="50">
        <v>1440385</v>
      </c>
      <c r="B10" s="50">
        <v>829838</v>
      </c>
      <c r="C10" s="50">
        <v>2823452</v>
      </c>
      <c r="D10" s="50">
        <v>869284</v>
      </c>
      <c r="E10" s="50">
        <v>4838058</v>
      </c>
      <c r="F10" s="50">
        <v>1370930</v>
      </c>
      <c r="G10" s="50">
        <v>1440723</v>
      </c>
      <c r="H10" s="50">
        <v>-69793</v>
      </c>
      <c r="I10" s="45">
        <v>16.7</v>
      </c>
      <c r="J10" s="45">
        <v>11.1</v>
      </c>
      <c r="K10" s="45">
        <v>1</v>
      </c>
      <c r="L10" s="45">
        <v>1386785</v>
      </c>
    </row>
    <row r="11" spans="1:12" x14ac:dyDescent="0.25">
      <c r="A11" s="50">
        <v>1533088</v>
      </c>
      <c r="B11" s="50">
        <v>885877</v>
      </c>
      <c r="C11" s="50">
        <v>3079207</v>
      </c>
      <c r="D11" s="50">
        <v>945581</v>
      </c>
      <c r="E11" s="50">
        <v>4828886</v>
      </c>
      <c r="F11" s="50">
        <v>1722657</v>
      </c>
      <c r="G11" s="50">
        <v>1749095</v>
      </c>
      <c r="H11" s="50">
        <v>-26438</v>
      </c>
      <c r="I11" s="45">
        <v>17.100000000000001</v>
      </c>
      <c r="J11" s="45">
        <v>10.6</v>
      </c>
      <c r="K11" s="45">
        <v>1.5</v>
      </c>
      <c r="L11" s="45">
        <v>1303221</v>
      </c>
    </row>
    <row r="12" spans="1:12" x14ac:dyDescent="0.25">
      <c r="A12" s="50">
        <v>1624398</v>
      </c>
      <c r="B12" s="50">
        <v>945874</v>
      </c>
      <c r="C12" s="50">
        <v>3285601</v>
      </c>
      <c r="D12" s="50">
        <v>1014587</v>
      </c>
      <c r="E12" s="50">
        <v>4922640</v>
      </c>
      <c r="F12" s="50">
        <v>1883790</v>
      </c>
      <c r="G12" s="50">
        <v>1828565</v>
      </c>
      <c r="H12" s="50">
        <v>5165</v>
      </c>
      <c r="I12" s="45">
        <v>17.100000000000001</v>
      </c>
      <c r="J12" s="45">
        <v>11.7</v>
      </c>
      <c r="K12" s="45">
        <v>1</v>
      </c>
      <c r="L12" s="45">
        <v>1380188</v>
      </c>
    </row>
    <row r="13" spans="1:12" x14ac:dyDescent="0.25">
      <c r="A13" s="50">
        <v>1726279</v>
      </c>
      <c r="B13" s="50">
        <v>1004313</v>
      </c>
      <c r="C13" s="50">
        <v>3530881</v>
      </c>
      <c r="D13" s="50">
        <v>1087207</v>
      </c>
      <c r="E13" s="50">
        <v>4988977</v>
      </c>
      <c r="F13" s="50">
        <v>2091052</v>
      </c>
      <c r="G13" s="50">
        <v>2025091</v>
      </c>
      <c r="H13" s="50">
        <v>1800</v>
      </c>
      <c r="I13" s="45">
        <v>17.399999999999999</v>
      </c>
      <c r="J13" s="45">
        <v>13</v>
      </c>
      <c r="K13" s="45">
        <v>1.5</v>
      </c>
      <c r="L13" s="45">
        <v>1452772</v>
      </c>
    </row>
    <row r="14" spans="1:12" x14ac:dyDescent="0.25">
      <c r="A14" s="50">
        <v>1843345</v>
      </c>
      <c r="B14" s="50">
        <v>1155283</v>
      </c>
      <c r="C14" s="50">
        <v>3859533</v>
      </c>
      <c r="D14" s="50">
        <v>1177342</v>
      </c>
      <c r="E14" s="50">
        <v>5093143</v>
      </c>
      <c r="F14" s="50">
        <v>2314157</v>
      </c>
      <c r="G14" s="50">
        <v>2260805</v>
      </c>
      <c r="H14" s="50">
        <v>-21241</v>
      </c>
      <c r="I14" s="45">
        <v>17.3</v>
      </c>
      <c r="J14" s="45">
        <v>12.3</v>
      </c>
      <c r="K14" s="45">
        <v>2.5</v>
      </c>
      <c r="L14" s="45">
        <v>1550421</v>
      </c>
    </row>
    <row r="15" spans="1:12" x14ac:dyDescent="0.25">
      <c r="A15" s="50">
        <v>1968584</v>
      </c>
      <c r="B15" s="50">
        <v>1182472</v>
      </c>
      <c r="C15" s="50">
        <v>4042860</v>
      </c>
      <c r="D15" s="50">
        <v>1270824</v>
      </c>
      <c r="E15" s="50">
        <v>5204079</v>
      </c>
      <c r="F15" s="50">
        <v>2279850</v>
      </c>
      <c r="G15" s="50">
        <v>2246952</v>
      </c>
      <c r="H15" s="50">
        <v>-44332</v>
      </c>
      <c r="I15" s="45">
        <v>17.600000000000001</v>
      </c>
      <c r="J15" s="45">
        <v>11.8</v>
      </c>
      <c r="K15" s="45">
        <v>1.25</v>
      </c>
      <c r="L15" s="45">
        <v>1635279</v>
      </c>
    </row>
    <row r="16" spans="1:12" x14ac:dyDescent="0.25">
      <c r="A16" s="50">
        <v>1984949</v>
      </c>
      <c r="B16" s="50">
        <v>1091978</v>
      </c>
      <c r="C16" s="50">
        <v>3954320</v>
      </c>
      <c r="D16" s="50">
        <v>1243519</v>
      </c>
      <c r="E16" s="50">
        <v>5110100</v>
      </c>
      <c r="F16" s="50">
        <v>2033354</v>
      </c>
      <c r="G16" s="50">
        <v>1938006</v>
      </c>
      <c r="H16" s="50">
        <v>31067</v>
      </c>
      <c r="I16" s="45">
        <v>17.899999999999999</v>
      </c>
      <c r="J16" s="45">
        <v>13.5</v>
      </c>
      <c r="K16" s="45">
        <v>0.25</v>
      </c>
      <c r="L16" s="45">
        <v>1737233</v>
      </c>
    </row>
    <row r="17" spans="1:12" x14ac:dyDescent="0.25">
      <c r="A17" s="50">
        <v>2020039</v>
      </c>
      <c r="B17" s="50">
        <v>1084017</v>
      </c>
      <c r="C17" s="50">
        <v>3992870</v>
      </c>
      <c r="D17" s="50">
        <v>1259651</v>
      </c>
      <c r="E17" s="50">
        <v>5057241</v>
      </c>
      <c r="F17" s="50">
        <v>2334842</v>
      </c>
      <c r="G17" s="50">
        <v>2273929</v>
      </c>
      <c r="H17" s="50">
        <v>-20579</v>
      </c>
      <c r="I17" s="45">
        <v>17.899999999999999</v>
      </c>
      <c r="J17" s="45">
        <v>12.8</v>
      </c>
      <c r="K17" s="45">
        <v>0.25</v>
      </c>
      <c r="L17" s="45">
        <v>1724241</v>
      </c>
    </row>
    <row r="18" spans="1:12" x14ac:dyDescent="0.25">
      <c r="A18" s="50">
        <v>2064120</v>
      </c>
      <c r="B18" s="50">
        <v>1086869</v>
      </c>
      <c r="C18" s="50">
        <v>4062323</v>
      </c>
      <c r="D18" s="50">
        <v>1287765</v>
      </c>
      <c r="E18" s="50">
        <v>5043438</v>
      </c>
      <c r="F18" s="50">
        <v>2570941</v>
      </c>
      <c r="G18" s="51">
        <v>2473042</v>
      </c>
      <c r="H18" s="50">
        <v>11977</v>
      </c>
      <c r="I18" s="45">
        <v>17.7</v>
      </c>
      <c r="J18" s="45">
        <v>11.6</v>
      </c>
      <c r="K18" s="45">
        <v>0.25</v>
      </c>
      <c r="L18" s="45">
        <v>1735916</v>
      </c>
    </row>
    <row r="19" spans="1:12" x14ac:dyDescent="0.25">
      <c r="A19" s="50">
        <v>2084709</v>
      </c>
      <c r="B19" s="50">
        <v>1069470</v>
      </c>
      <c r="C19" s="50">
        <v>4088912</v>
      </c>
      <c r="D19" s="50">
        <v>1323813</v>
      </c>
      <c r="E19" s="50">
        <v>5064623</v>
      </c>
      <c r="F19" s="50">
        <v>2725844</v>
      </c>
      <c r="G19" s="50">
        <v>2575371</v>
      </c>
      <c r="H19" s="50">
        <v>64412</v>
      </c>
      <c r="I19" s="45">
        <v>17.600000000000001</v>
      </c>
      <c r="J19" s="45">
        <v>11.9</v>
      </c>
      <c r="K19" s="45">
        <v>0.05</v>
      </c>
      <c r="L19" s="45">
        <v>1805836</v>
      </c>
    </row>
    <row r="20" spans="1:12" x14ac:dyDescent="0.25">
      <c r="A20" s="50">
        <v>2113039</v>
      </c>
      <c r="B20" s="50">
        <v>1050612</v>
      </c>
      <c r="C20" s="50">
        <v>4142811</v>
      </c>
      <c r="D20" s="50">
        <v>1333775</v>
      </c>
      <c r="E20" s="50">
        <v>5080930</v>
      </c>
      <c r="F20" s="50">
        <v>2786229</v>
      </c>
      <c r="G20" s="50">
        <v>2588423</v>
      </c>
      <c r="H20" s="50">
        <v>106518</v>
      </c>
      <c r="I20" s="45">
        <v>17.399999999999999</v>
      </c>
      <c r="J20" s="45">
        <v>11.5</v>
      </c>
      <c r="K20" s="45">
        <v>0.05</v>
      </c>
      <c r="L20" s="45">
        <v>1745908</v>
      </c>
    </row>
    <row r="21" spans="1:12" x14ac:dyDescent="0.25">
      <c r="A21" s="50">
        <v>2153076</v>
      </c>
      <c r="B21" s="50">
        <v>1103982</v>
      </c>
      <c r="C21" s="50">
        <v>4345766</v>
      </c>
      <c r="D21" s="50">
        <v>1385845</v>
      </c>
      <c r="E21" s="50">
        <v>5108967</v>
      </c>
      <c r="F21" s="50">
        <v>3149196</v>
      </c>
      <c r="G21" s="50">
        <v>2899972</v>
      </c>
      <c r="H21" s="50">
        <v>146008</v>
      </c>
      <c r="I21" s="45">
        <v>17.2</v>
      </c>
      <c r="J21" s="45">
        <v>12.5</v>
      </c>
      <c r="K21" s="45">
        <v>0.05</v>
      </c>
      <c r="L21" s="45">
        <v>1830514</v>
      </c>
    </row>
    <row r="22" spans="1:12" x14ac:dyDescent="0.25">
      <c r="A22" s="50">
        <v>2234243</v>
      </c>
      <c r="B22" s="50">
        <v>1227485</v>
      </c>
      <c r="C22" s="50">
        <v>4625378</v>
      </c>
      <c r="D22" s="50">
        <v>1454707</v>
      </c>
      <c r="E22" s="50">
        <v>5181913</v>
      </c>
      <c r="F22" s="50">
        <v>3262971</v>
      </c>
      <c r="G22" s="50">
        <v>3017011</v>
      </c>
      <c r="H22" s="50">
        <v>130977</v>
      </c>
      <c r="I22" s="45">
        <v>17.2</v>
      </c>
      <c r="J22" s="45">
        <v>12.2</v>
      </c>
      <c r="K22" s="45">
        <v>0.05</v>
      </c>
      <c r="L22" s="45">
        <v>1916390</v>
      </c>
    </row>
    <row r="23" spans="1:12" x14ac:dyDescent="0.25">
      <c r="A23" s="50">
        <v>2325144</v>
      </c>
      <c r="B23" s="50">
        <v>1196467</v>
      </c>
      <c r="C23" s="50">
        <v>4796873</v>
      </c>
      <c r="D23" s="50">
        <v>1538101</v>
      </c>
      <c r="E23" s="50">
        <v>5264301</v>
      </c>
      <c r="F23" s="50">
        <v>3299106</v>
      </c>
      <c r="G23" s="50">
        <v>3022500</v>
      </c>
      <c r="H23" s="50">
        <v>163654</v>
      </c>
      <c r="I23" s="45">
        <v>17.600000000000001</v>
      </c>
      <c r="J23" s="45">
        <v>11.5</v>
      </c>
      <c r="K23" s="45">
        <v>0.05</v>
      </c>
      <c r="L23" s="45">
        <v>1906780</v>
      </c>
    </row>
    <row r="24" spans="1:12" x14ac:dyDescent="0.25">
      <c r="A24" s="50">
        <v>2470737</v>
      </c>
      <c r="B24" s="50">
        <v>1273407</v>
      </c>
      <c r="C24" s="50">
        <v>5110743</v>
      </c>
      <c r="D24" s="50">
        <v>1680239</v>
      </c>
      <c r="E24" s="50">
        <v>5345814</v>
      </c>
      <c r="F24" s="50">
        <v>3512897</v>
      </c>
      <c r="G24" s="50">
        <v>3224232</v>
      </c>
      <c r="H24" s="45">
        <v>163466</v>
      </c>
      <c r="I24" s="45">
        <v>17.8</v>
      </c>
      <c r="J24" s="45">
        <v>11.8</v>
      </c>
      <c r="K24" s="45">
        <v>0.05</v>
      </c>
      <c r="L24" s="45">
        <v>1992330</v>
      </c>
    </row>
    <row r="25" spans="1:12" x14ac:dyDescent="0.25">
      <c r="A25" s="50">
        <v>2608904</v>
      </c>
      <c r="B25" s="50">
        <v>1423024</v>
      </c>
      <c r="C25" s="50">
        <v>5408766</v>
      </c>
      <c r="D25" s="50">
        <v>1842269</v>
      </c>
      <c r="E25" s="50">
        <v>5417110</v>
      </c>
      <c r="F25" s="50">
        <v>3616240</v>
      </c>
      <c r="G25" s="50">
        <v>3380453</v>
      </c>
      <c r="H25" s="50">
        <v>98466</v>
      </c>
      <c r="I25" s="45">
        <v>17.899999999999999</v>
      </c>
      <c r="J25" s="45">
        <v>12.2</v>
      </c>
      <c r="K25" s="45">
        <v>0.75</v>
      </c>
      <c r="L25" s="45">
        <v>2195861</v>
      </c>
    </row>
    <row r="26" spans="1:12" ht="15.75" thickBot="1" x14ac:dyDescent="0.3">
      <c r="A26" s="85">
        <v>2759825</v>
      </c>
      <c r="B26" s="85">
        <v>1506914</v>
      </c>
      <c r="C26" s="85">
        <v>5748668</v>
      </c>
      <c r="D26" s="85">
        <v>1964207</v>
      </c>
      <c r="E26" s="85">
        <v>5430633</v>
      </c>
      <c r="F26" s="85">
        <v>3691763</v>
      </c>
      <c r="G26" s="85">
        <v>3401218</v>
      </c>
      <c r="H26" s="85">
        <v>145695</v>
      </c>
      <c r="I26" s="86">
        <v>18.2</v>
      </c>
      <c r="J26" s="86">
        <v>12.5</v>
      </c>
      <c r="K26" s="86">
        <v>1</v>
      </c>
      <c r="L26" s="86">
        <v>2365855</v>
      </c>
    </row>
    <row r="27" spans="1:12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E3AC-BC24-4D19-9E7F-7F2680801843}">
  <dimension ref="A1:O25"/>
  <sheetViews>
    <sheetView workbookViewId="0">
      <selection sqref="A1:XFD1048576"/>
    </sheetView>
  </sheetViews>
  <sheetFormatPr defaultRowHeight="15" x14ac:dyDescent="0.25"/>
  <sheetData>
    <row r="1" spans="1:15" ht="15.75" x14ac:dyDescent="0.25">
      <c r="A1" s="56"/>
      <c r="B1" s="56"/>
      <c r="C1" s="56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x14ac:dyDescent="0.25">
      <c r="A2" s="50"/>
      <c r="B2" s="50"/>
      <c r="C2" s="50"/>
      <c r="D2" s="45"/>
      <c r="E2" s="50"/>
      <c r="F2" s="50"/>
      <c r="G2" s="87"/>
      <c r="H2" s="87"/>
      <c r="I2" s="50"/>
      <c r="J2" s="50"/>
      <c r="K2" s="50"/>
      <c r="L2" s="50"/>
      <c r="M2" s="50"/>
      <c r="N2" s="87"/>
      <c r="O2" s="50"/>
    </row>
    <row r="3" spans="1:15" x14ac:dyDescent="0.25">
      <c r="A3" s="50"/>
      <c r="B3" s="50"/>
      <c r="C3" s="50"/>
      <c r="D3" s="45"/>
      <c r="E3" s="50"/>
      <c r="F3" s="50"/>
      <c r="G3" s="87"/>
      <c r="H3" s="87"/>
      <c r="I3" s="50"/>
      <c r="J3" s="50"/>
      <c r="K3" s="50"/>
      <c r="L3" s="50"/>
      <c r="M3" s="50"/>
      <c r="N3" s="87"/>
      <c r="O3" s="50"/>
    </row>
    <row r="4" spans="1:15" x14ac:dyDescent="0.25">
      <c r="A4" s="50"/>
      <c r="B4" s="50"/>
      <c r="C4" s="50"/>
      <c r="D4" s="45"/>
      <c r="E4" s="50"/>
      <c r="F4" s="50"/>
      <c r="G4" s="87"/>
      <c r="H4" s="87"/>
      <c r="I4" s="50"/>
      <c r="J4" s="50"/>
      <c r="K4" s="50"/>
      <c r="L4" s="50"/>
      <c r="M4" s="50"/>
      <c r="N4" s="87"/>
      <c r="O4" s="50"/>
    </row>
    <row r="5" spans="1:15" x14ac:dyDescent="0.25">
      <c r="A5" s="50"/>
      <c r="B5" s="50"/>
      <c r="C5" s="50"/>
      <c r="D5" s="45"/>
      <c r="E5" s="50"/>
      <c r="F5" s="50"/>
      <c r="G5" s="87"/>
      <c r="H5" s="87"/>
      <c r="I5" s="50"/>
      <c r="J5" s="50"/>
      <c r="K5" s="50"/>
      <c r="L5" s="50"/>
      <c r="M5" s="50"/>
      <c r="N5" s="87"/>
      <c r="O5" s="50"/>
    </row>
    <row r="6" spans="1:15" x14ac:dyDescent="0.25">
      <c r="A6" s="50"/>
      <c r="B6" s="50"/>
      <c r="C6" s="50"/>
      <c r="D6" s="45"/>
      <c r="E6" s="50"/>
      <c r="F6" s="50"/>
      <c r="G6" s="87"/>
      <c r="H6" s="87"/>
      <c r="I6" s="50"/>
      <c r="J6" s="50"/>
      <c r="K6" s="50"/>
      <c r="L6" s="50"/>
      <c r="M6" s="50"/>
      <c r="N6" s="87"/>
      <c r="O6" s="50"/>
    </row>
    <row r="7" spans="1:15" x14ac:dyDescent="0.25">
      <c r="A7" s="50"/>
      <c r="B7" s="50"/>
      <c r="C7" s="50"/>
      <c r="D7" s="45"/>
      <c r="E7" s="50"/>
      <c r="F7" s="50"/>
      <c r="G7" s="87"/>
      <c r="H7" s="87"/>
      <c r="I7" s="50"/>
      <c r="J7" s="50"/>
      <c r="K7" s="50"/>
      <c r="L7" s="50"/>
      <c r="M7" s="50"/>
      <c r="N7" s="87"/>
      <c r="O7" s="50"/>
    </row>
    <row r="8" spans="1:15" x14ac:dyDescent="0.25">
      <c r="A8" s="50"/>
      <c r="B8" s="50"/>
      <c r="C8" s="50"/>
      <c r="D8" s="45"/>
      <c r="E8" s="50"/>
      <c r="F8" s="50"/>
      <c r="G8" s="87"/>
      <c r="H8" s="87"/>
      <c r="I8" s="50"/>
      <c r="J8" s="50"/>
      <c r="K8" s="50"/>
      <c r="L8" s="50"/>
      <c r="M8" s="50"/>
      <c r="N8" s="87"/>
      <c r="O8" s="50"/>
    </row>
    <row r="9" spans="1:15" x14ac:dyDescent="0.25">
      <c r="A9" s="50"/>
      <c r="B9" s="50"/>
      <c r="C9" s="50"/>
      <c r="D9" s="45"/>
      <c r="E9" s="50"/>
      <c r="F9" s="50"/>
      <c r="G9" s="87"/>
      <c r="H9" s="87"/>
      <c r="I9" s="50"/>
      <c r="J9" s="50"/>
      <c r="K9" s="50"/>
      <c r="L9" s="50"/>
      <c r="M9" s="50"/>
      <c r="N9" s="87"/>
      <c r="O9" s="50"/>
    </row>
    <row r="10" spans="1:15" x14ac:dyDescent="0.25">
      <c r="A10" s="50"/>
      <c r="B10" s="50"/>
      <c r="C10" s="50"/>
      <c r="D10" s="45"/>
      <c r="E10" s="50"/>
      <c r="F10" s="50"/>
      <c r="G10" s="87"/>
      <c r="H10" s="87"/>
      <c r="I10" s="50"/>
      <c r="J10" s="50"/>
      <c r="K10" s="50"/>
      <c r="L10" s="50"/>
      <c r="M10" s="50"/>
      <c r="N10" s="87"/>
      <c r="O10" s="50"/>
    </row>
    <row r="11" spans="1:15" x14ac:dyDescent="0.25">
      <c r="A11" s="50"/>
      <c r="B11" s="50"/>
      <c r="C11" s="50"/>
      <c r="D11" s="45"/>
      <c r="E11" s="50"/>
      <c r="F11" s="50"/>
      <c r="G11" s="87"/>
      <c r="H11" s="87"/>
      <c r="I11" s="50"/>
      <c r="J11" s="50"/>
      <c r="K11" s="50"/>
      <c r="L11" s="50"/>
      <c r="M11" s="50"/>
      <c r="N11" s="87"/>
      <c r="O11" s="50"/>
    </row>
    <row r="12" spans="1:15" x14ac:dyDescent="0.25">
      <c r="A12" s="50"/>
      <c r="B12" s="50"/>
      <c r="C12" s="50"/>
      <c r="D12" s="45"/>
      <c r="E12" s="50"/>
      <c r="F12" s="50"/>
      <c r="G12" s="87"/>
      <c r="H12" s="87"/>
      <c r="I12" s="50"/>
      <c r="J12" s="50"/>
      <c r="K12" s="50"/>
      <c r="L12" s="50"/>
      <c r="M12" s="50"/>
      <c r="N12" s="87"/>
      <c r="O12" s="50"/>
    </row>
    <row r="13" spans="1:15" x14ac:dyDescent="0.25">
      <c r="A13" s="50"/>
      <c r="B13" s="50"/>
      <c r="C13" s="50"/>
      <c r="D13" s="45"/>
      <c r="E13" s="50"/>
      <c r="F13" s="50"/>
      <c r="G13" s="87"/>
      <c r="H13" s="87"/>
      <c r="I13" s="50"/>
      <c r="J13" s="50"/>
      <c r="K13" s="50"/>
      <c r="L13" s="50"/>
      <c r="M13" s="50"/>
      <c r="N13" s="87"/>
      <c r="O13" s="50"/>
    </row>
    <row r="14" spans="1:15" x14ac:dyDescent="0.25">
      <c r="A14" s="50"/>
      <c r="B14" s="50"/>
      <c r="C14" s="50"/>
      <c r="D14" s="45"/>
      <c r="E14" s="50"/>
      <c r="F14" s="50"/>
      <c r="G14" s="87"/>
      <c r="H14" s="87"/>
      <c r="I14" s="50"/>
      <c r="J14" s="50"/>
      <c r="K14" s="50"/>
      <c r="L14" s="50"/>
      <c r="M14" s="50"/>
      <c r="N14" s="87"/>
      <c r="O14" s="50"/>
    </row>
    <row r="15" spans="1:15" x14ac:dyDescent="0.25">
      <c r="A15" s="50"/>
      <c r="B15" s="50"/>
      <c r="C15" s="50"/>
      <c r="D15" s="45"/>
      <c r="E15" s="50"/>
      <c r="F15" s="50"/>
      <c r="G15" s="87"/>
      <c r="H15" s="87"/>
      <c r="I15" s="50"/>
      <c r="J15" s="50"/>
      <c r="K15" s="50"/>
      <c r="L15" s="50"/>
      <c r="M15" s="50"/>
      <c r="N15" s="87"/>
      <c r="O15" s="50"/>
    </row>
    <row r="16" spans="1:15" x14ac:dyDescent="0.25">
      <c r="A16" s="50"/>
      <c r="B16" s="50"/>
      <c r="C16" s="50"/>
      <c r="D16" s="45"/>
      <c r="E16" s="50"/>
      <c r="F16" s="50"/>
      <c r="G16" s="87"/>
      <c r="H16" s="87"/>
      <c r="I16" s="50"/>
      <c r="J16" s="50"/>
      <c r="K16" s="50"/>
      <c r="L16" s="50"/>
      <c r="M16" s="50"/>
      <c r="N16" s="87"/>
      <c r="O16" s="50"/>
    </row>
    <row r="17" spans="1:15" x14ac:dyDescent="0.25">
      <c r="A17" s="50"/>
      <c r="B17" s="50"/>
      <c r="C17" s="50"/>
      <c r="D17" s="45"/>
      <c r="E17" s="50"/>
      <c r="F17" s="51"/>
      <c r="G17" s="87"/>
      <c r="H17" s="87"/>
      <c r="I17" s="50"/>
      <c r="J17" s="50"/>
      <c r="K17" s="50"/>
      <c r="L17" s="50"/>
      <c r="M17" s="50"/>
      <c r="N17" s="87"/>
      <c r="O17" s="50"/>
    </row>
    <row r="18" spans="1:15" x14ac:dyDescent="0.25">
      <c r="A18" s="50"/>
      <c r="B18" s="50"/>
      <c r="C18" s="50"/>
      <c r="D18" s="45"/>
      <c r="E18" s="50"/>
      <c r="F18" s="50"/>
      <c r="G18" s="87"/>
      <c r="H18" s="87"/>
      <c r="I18" s="50"/>
      <c r="J18" s="50"/>
      <c r="K18" s="50"/>
      <c r="L18" s="50"/>
      <c r="M18" s="50"/>
      <c r="N18" s="87"/>
      <c r="O18" s="50"/>
    </row>
    <row r="19" spans="1:15" x14ac:dyDescent="0.25">
      <c r="A19" s="50"/>
      <c r="B19" s="50"/>
      <c r="C19" s="50"/>
      <c r="D19" s="45"/>
      <c r="E19" s="50"/>
      <c r="F19" s="50"/>
      <c r="G19" s="87"/>
      <c r="H19" s="87"/>
      <c r="I19" s="50"/>
      <c r="J19" s="50"/>
      <c r="K19" s="50"/>
      <c r="L19" s="50"/>
      <c r="M19" s="50"/>
      <c r="N19" s="87"/>
      <c r="O19" s="50"/>
    </row>
    <row r="20" spans="1:15" x14ac:dyDescent="0.25">
      <c r="A20" s="50"/>
      <c r="B20" s="50"/>
      <c r="C20" s="50"/>
      <c r="D20" s="45"/>
      <c r="E20" s="50"/>
      <c r="F20" s="50"/>
      <c r="G20" s="87"/>
      <c r="H20" s="87"/>
      <c r="I20" s="50"/>
      <c r="J20" s="50"/>
      <c r="K20" s="50"/>
      <c r="L20" s="50"/>
      <c r="M20" s="50"/>
      <c r="N20" s="87"/>
      <c r="O20" s="50"/>
    </row>
    <row r="21" spans="1:15" x14ac:dyDescent="0.25">
      <c r="A21" s="50"/>
      <c r="B21" s="50"/>
      <c r="C21" s="50"/>
      <c r="D21" s="45"/>
      <c r="E21" s="50"/>
      <c r="F21" s="50"/>
      <c r="G21" s="87"/>
      <c r="H21" s="87"/>
      <c r="I21" s="50"/>
      <c r="J21" s="50"/>
      <c r="K21" s="50"/>
      <c r="L21" s="50"/>
      <c r="M21" s="50"/>
      <c r="N21" s="87"/>
      <c r="O21" s="50"/>
    </row>
    <row r="22" spans="1:15" x14ac:dyDescent="0.25">
      <c r="A22" s="50"/>
      <c r="B22" s="50"/>
      <c r="C22" s="50"/>
      <c r="D22" s="45"/>
      <c r="E22" s="50"/>
      <c r="F22" s="50"/>
      <c r="G22" s="87"/>
      <c r="H22" s="87"/>
      <c r="I22" s="50"/>
      <c r="J22" s="50"/>
      <c r="K22" s="50"/>
      <c r="L22" s="50"/>
      <c r="M22" s="50"/>
      <c r="N22" s="87"/>
      <c r="O22" s="50"/>
    </row>
    <row r="23" spans="1:15" x14ac:dyDescent="0.25">
      <c r="A23" s="50"/>
      <c r="B23" s="50"/>
      <c r="C23" s="50"/>
      <c r="D23" s="45"/>
      <c r="E23" s="50"/>
      <c r="F23" s="50"/>
      <c r="G23" s="87"/>
      <c r="H23" s="87"/>
      <c r="I23" s="50"/>
      <c r="J23" s="50"/>
      <c r="K23" s="50"/>
      <c r="L23" s="50"/>
      <c r="M23" s="45"/>
      <c r="N23" s="87"/>
      <c r="O23" s="50"/>
    </row>
    <row r="24" spans="1:15" x14ac:dyDescent="0.25">
      <c r="A24" s="50"/>
      <c r="B24" s="50"/>
      <c r="C24" s="50"/>
      <c r="D24" s="45"/>
      <c r="E24" s="50"/>
      <c r="F24" s="50"/>
      <c r="G24" s="87"/>
      <c r="H24" s="87"/>
      <c r="I24" s="50"/>
      <c r="J24" s="50"/>
      <c r="K24" s="50"/>
      <c r="L24" s="50"/>
      <c r="M24" s="50"/>
      <c r="N24" s="87"/>
      <c r="O24" s="50"/>
    </row>
    <row r="25" spans="1:15" x14ac:dyDescent="0.25">
      <c r="A25" s="50"/>
      <c r="B25" s="50"/>
      <c r="C25" s="50"/>
      <c r="D25" s="45"/>
      <c r="E25" s="50"/>
      <c r="F25" s="50"/>
      <c r="G25" s="87"/>
      <c r="H25" s="87"/>
      <c r="I25" s="50"/>
      <c r="J25" s="50"/>
      <c r="K25" s="50"/>
      <c r="L25" s="50"/>
      <c r="M25" s="50"/>
      <c r="N25" s="87"/>
      <c r="O25" s="5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1.rovnice</vt:lpstr>
      <vt:lpstr>2.rovnice</vt:lpstr>
      <vt:lpstr>Matice M</vt:lpstr>
      <vt:lpstr>GRETL</vt:lpstr>
      <vt:lpstr>gretl1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kroupova</dc:creator>
  <cp:lastModifiedBy>Maier Tomáš</cp:lastModifiedBy>
  <dcterms:created xsi:type="dcterms:W3CDTF">2008-08-27T08:29:28Z</dcterms:created>
  <dcterms:modified xsi:type="dcterms:W3CDTF">2022-04-01T08:32:31Z</dcterms:modified>
</cp:coreProperties>
</file>